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0980"/>
  </bookViews>
  <sheets>
    <sheet name="시군" sheetId="1" r:id="rId1"/>
  </sheets>
  <externalReferences>
    <externalReference r:id="rId2"/>
  </externalReferences>
  <definedNames>
    <definedName name="_xlnm.Print_Area" localSheetId="0">시군!$B$2:$T$122</definedName>
  </definedNames>
  <calcPr calcId="145621"/>
</workbook>
</file>

<file path=xl/calcChain.xml><?xml version="1.0" encoding="utf-8"?>
<calcChain xmlns="http://schemas.openxmlformats.org/spreadsheetml/2006/main">
  <c r="T119" i="1" l="1"/>
  <c r="K119" i="1"/>
  <c r="T118" i="1"/>
  <c r="K118" i="1"/>
  <c r="T117" i="1"/>
  <c r="K117" i="1"/>
  <c r="T116" i="1"/>
  <c r="K116" i="1"/>
  <c r="T115" i="1"/>
  <c r="K115" i="1"/>
  <c r="T114" i="1"/>
  <c r="K114" i="1"/>
  <c r="T113" i="1"/>
  <c r="K113" i="1"/>
  <c r="T112" i="1"/>
  <c r="K112" i="1"/>
  <c r="T111" i="1"/>
  <c r="K111" i="1"/>
  <c r="T110" i="1"/>
  <c r="K110" i="1"/>
  <c r="T109" i="1"/>
  <c r="K109" i="1"/>
  <c r="T108" i="1"/>
  <c r="K108" i="1"/>
  <c r="T107" i="1"/>
  <c r="K107" i="1"/>
  <c r="T106" i="1"/>
  <c r="K106" i="1"/>
  <c r="T105" i="1"/>
  <c r="K105" i="1"/>
  <c r="T104" i="1"/>
  <c r="K104" i="1"/>
  <c r="T103" i="1"/>
  <c r="K103" i="1"/>
  <c r="T102" i="1"/>
  <c r="K102" i="1"/>
  <c r="T101" i="1"/>
  <c r="K101" i="1"/>
  <c r="T100" i="1"/>
  <c r="K100" i="1"/>
  <c r="T99" i="1"/>
  <c r="K99" i="1"/>
  <c r="S120" i="1"/>
  <c r="R120" i="1"/>
  <c r="Q120" i="1"/>
  <c r="P120" i="1"/>
  <c r="O120" i="1"/>
  <c r="N120" i="1"/>
  <c r="T120" i="1" s="1"/>
  <c r="M120" i="1"/>
  <c r="L120" i="1"/>
  <c r="K98" i="1"/>
  <c r="J120" i="1"/>
  <c r="I120" i="1"/>
  <c r="H120" i="1"/>
  <c r="G120" i="1"/>
  <c r="F120" i="1"/>
  <c r="E120" i="1"/>
  <c r="D120" i="1"/>
  <c r="T96" i="1"/>
  <c r="K96" i="1"/>
  <c r="T95" i="1"/>
  <c r="K95" i="1"/>
  <c r="T94" i="1"/>
  <c r="K94" i="1"/>
  <c r="T93" i="1"/>
  <c r="K93" i="1"/>
  <c r="T92" i="1"/>
  <c r="S97" i="1"/>
  <c r="R97" i="1"/>
  <c r="Q97" i="1"/>
  <c r="P97" i="1"/>
  <c r="O97" i="1"/>
  <c r="N97" i="1"/>
  <c r="K92" i="1"/>
  <c r="K97" i="1" s="1"/>
  <c r="L97" i="1"/>
  <c r="J97" i="1"/>
  <c r="I97" i="1"/>
  <c r="H97" i="1"/>
  <c r="G97" i="1"/>
  <c r="F97" i="1"/>
  <c r="E97" i="1"/>
  <c r="D97" i="1"/>
  <c r="T90" i="1"/>
  <c r="K90" i="1"/>
  <c r="T89" i="1"/>
  <c r="K89" i="1"/>
  <c r="T88" i="1"/>
  <c r="K88" i="1"/>
  <c r="T87" i="1"/>
  <c r="K87" i="1"/>
  <c r="T86" i="1"/>
  <c r="K86" i="1"/>
  <c r="T85" i="1"/>
  <c r="K85" i="1"/>
  <c r="T84" i="1"/>
  <c r="K84" i="1"/>
  <c r="T83" i="1"/>
  <c r="K83" i="1"/>
  <c r="T82" i="1"/>
  <c r="K82" i="1"/>
  <c r="T81" i="1"/>
  <c r="K81" i="1"/>
  <c r="T80" i="1"/>
  <c r="K80" i="1"/>
  <c r="T79" i="1"/>
  <c r="K79" i="1"/>
  <c r="T78" i="1"/>
  <c r="K78" i="1"/>
  <c r="T77" i="1"/>
  <c r="K77" i="1"/>
  <c r="T76" i="1"/>
  <c r="K76" i="1"/>
  <c r="T75" i="1"/>
  <c r="K75" i="1"/>
  <c r="T74" i="1"/>
  <c r="K74" i="1"/>
  <c r="T73" i="1"/>
  <c r="K73" i="1"/>
  <c r="T72" i="1"/>
  <c r="S91" i="1"/>
  <c r="R91" i="1"/>
  <c r="Q91" i="1"/>
  <c r="P91" i="1"/>
  <c r="O91" i="1"/>
  <c r="N91" i="1"/>
  <c r="T91" i="1" s="1"/>
  <c r="M91" i="1"/>
  <c r="L91" i="1"/>
  <c r="J91" i="1"/>
  <c r="I91" i="1"/>
  <c r="H91" i="1"/>
  <c r="G91" i="1"/>
  <c r="F91" i="1"/>
  <c r="E91" i="1"/>
  <c r="D91" i="1"/>
  <c r="R71" i="1"/>
  <c r="Q71" i="1"/>
  <c r="N71" i="1"/>
  <c r="M71" i="1"/>
  <c r="J71" i="1"/>
  <c r="F71" i="1"/>
  <c r="T70" i="1"/>
  <c r="K70" i="1"/>
  <c r="T69" i="1"/>
  <c r="S71" i="1"/>
  <c r="P71" i="1"/>
  <c r="O71" i="1"/>
  <c r="L71" i="1"/>
  <c r="K69" i="1"/>
  <c r="K71" i="1" s="1"/>
  <c r="I71" i="1"/>
  <c r="H71" i="1"/>
  <c r="G71" i="1"/>
  <c r="E71" i="1"/>
  <c r="D71" i="1"/>
  <c r="T67" i="1"/>
  <c r="K67" i="1"/>
  <c r="T66" i="1"/>
  <c r="K66" i="1"/>
  <c r="T65" i="1"/>
  <c r="K65" i="1"/>
  <c r="T64" i="1"/>
  <c r="K64" i="1"/>
  <c r="T63" i="1"/>
  <c r="K63" i="1"/>
  <c r="T62" i="1"/>
  <c r="K62" i="1"/>
  <c r="T61" i="1"/>
  <c r="K61" i="1"/>
  <c r="T60" i="1"/>
  <c r="K60" i="1"/>
  <c r="T59" i="1"/>
  <c r="K59" i="1"/>
  <c r="T58" i="1"/>
  <c r="K58" i="1"/>
  <c r="T57" i="1"/>
  <c r="K57" i="1"/>
  <c r="T56" i="1"/>
  <c r="K56" i="1"/>
  <c r="T55" i="1"/>
  <c r="K55" i="1"/>
  <c r="S68" i="1"/>
  <c r="R68" i="1"/>
  <c r="Q68" i="1"/>
  <c r="P68" i="1"/>
  <c r="O68" i="1"/>
  <c r="N68" i="1"/>
  <c r="M68" i="1"/>
  <c r="L68" i="1"/>
  <c r="K54" i="1"/>
  <c r="K68" i="1" s="1"/>
  <c r="I68" i="1"/>
  <c r="H68" i="1"/>
  <c r="G68" i="1"/>
  <c r="F68" i="1"/>
  <c r="E68" i="1"/>
  <c r="D68" i="1"/>
  <c r="T52" i="1"/>
  <c r="K52" i="1"/>
  <c r="T51" i="1"/>
  <c r="K51" i="1"/>
  <c r="T50" i="1"/>
  <c r="K50" i="1"/>
  <c r="T49" i="1"/>
  <c r="S53" i="1"/>
  <c r="O53" i="1"/>
  <c r="K49" i="1"/>
  <c r="G53" i="1"/>
  <c r="T48" i="1"/>
  <c r="P53" i="1"/>
  <c r="K48" i="1"/>
  <c r="L53" i="1"/>
  <c r="H53" i="1"/>
  <c r="D53" i="1"/>
  <c r="R53" i="1"/>
  <c r="Q53" i="1"/>
  <c r="N53" i="1"/>
  <c r="T53" i="1" s="1"/>
  <c r="M53" i="1"/>
  <c r="J53" i="1"/>
  <c r="I53" i="1"/>
  <c r="F53" i="1"/>
  <c r="E53" i="1"/>
  <c r="T45" i="1"/>
  <c r="K45" i="1"/>
  <c r="T44" i="1"/>
  <c r="K44" i="1"/>
  <c r="T43" i="1"/>
  <c r="K43" i="1"/>
  <c r="S46" i="1"/>
  <c r="R46" i="1"/>
  <c r="Q46" i="1"/>
  <c r="P46" i="1"/>
  <c r="O46" i="1"/>
  <c r="N46" i="1"/>
  <c r="T46" i="1" s="1"/>
  <c r="M46" i="1"/>
  <c r="L46" i="1"/>
  <c r="K42" i="1"/>
  <c r="I46" i="1"/>
  <c r="H46" i="1"/>
  <c r="G46" i="1"/>
  <c r="F46" i="1"/>
  <c r="E46" i="1"/>
  <c r="D46" i="1"/>
  <c r="T40" i="1"/>
  <c r="K40" i="1"/>
  <c r="T39" i="1"/>
  <c r="T38" i="1"/>
  <c r="K38" i="1"/>
  <c r="S41" i="1"/>
  <c r="S121" i="1" s="1"/>
  <c r="O41" i="1"/>
  <c r="O121" i="1" s="1"/>
  <c r="K37" i="1"/>
  <c r="G41" i="1"/>
  <c r="G121" i="1" s="1"/>
  <c r="T36" i="1"/>
  <c r="P41" i="1"/>
  <c r="P121" i="1" s="1"/>
  <c r="K36" i="1"/>
  <c r="L41" i="1"/>
  <c r="L121" i="1" s="1"/>
  <c r="H41" i="1"/>
  <c r="H121" i="1" s="1"/>
  <c r="D41" i="1"/>
  <c r="D121" i="1" s="1"/>
  <c r="J41" i="1"/>
  <c r="I41" i="1"/>
  <c r="I121" i="1" s="1"/>
  <c r="F41" i="1"/>
  <c r="F121" i="1" s="1"/>
  <c r="E41" i="1"/>
  <c r="E121" i="1" s="1"/>
  <c r="T27" i="1"/>
  <c r="K27" i="1"/>
  <c r="T26" i="1"/>
  <c r="K26" i="1"/>
  <c r="T25" i="1"/>
  <c r="T24" i="1"/>
  <c r="K24" i="1"/>
  <c r="T23" i="1"/>
  <c r="K23" i="1"/>
  <c r="T22" i="1"/>
  <c r="K22" i="1"/>
  <c r="T21" i="1"/>
  <c r="K21" i="1"/>
  <c r="T20" i="1"/>
  <c r="K20" i="1"/>
  <c r="T19" i="1"/>
  <c r="K19" i="1"/>
  <c r="T18" i="1"/>
  <c r="K18" i="1"/>
  <c r="T17" i="1"/>
  <c r="K17" i="1"/>
  <c r="T16" i="1"/>
  <c r="K16" i="1"/>
  <c r="T15" i="1"/>
  <c r="K15" i="1"/>
  <c r="T14" i="1"/>
  <c r="K14" i="1"/>
  <c r="T13" i="1"/>
  <c r="K13" i="1"/>
  <c r="T12" i="1"/>
  <c r="K12" i="1"/>
  <c r="T11" i="1"/>
  <c r="K11" i="1"/>
  <c r="S28" i="1"/>
  <c r="R28" i="1"/>
  <c r="O28" i="1"/>
  <c r="N28" i="1"/>
  <c r="K10" i="1"/>
  <c r="J28" i="1"/>
  <c r="G28" i="1"/>
  <c r="F28" i="1"/>
  <c r="T28" i="1" l="1"/>
  <c r="D28" i="1"/>
  <c r="L28" i="1"/>
  <c r="T10" i="1"/>
  <c r="T37" i="1"/>
  <c r="K120" i="1"/>
  <c r="H28" i="1"/>
  <c r="P28" i="1"/>
  <c r="E28" i="1"/>
  <c r="I28" i="1"/>
  <c r="M28" i="1"/>
  <c r="Q28" i="1"/>
  <c r="K25" i="1"/>
  <c r="K28" i="1" s="1"/>
  <c r="M41" i="1"/>
  <c r="K35" i="1"/>
  <c r="Q41" i="1"/>
  <c r="Q121" i="1" s="1"/>
  <c r="K39" i="1"/>
  <c r="T71" i="1"/>
  <c r="N41" i="1"/>
  <c r="T35" i="1"/>
  <c r="R41" i="1"/>
  <c r="R121" i="1" s="1"/>
  <c r="K46" i="1"/>
  <c r="T68" i="1"/>
  <c r="T97" i="1"/>
  <c r="T42" i="1"/>
  <c r="K47" i="1"/>
  <c r="K53" i="1" s="1"/>
  <c r="T54" i="1"/>
  <c r="J68" i="1"/>
  <c r="M97" i="1"/>
  <c r="T98" i="1"/>
  <c r="T47" i="1"/>
  <c r="K72" i="1"/>
  <c r="K91" i="1" s="1"/>
  <c r="J46" i="1"/>
  <c r="J121" i="1" s="1"/>
  <c r="M121" i="1" l="1"/>
  <c r="T41" i="1"/>
  <c r="N121" i="1"/>
  <c r="T121" i="1" s="1"/>
  <c r="K41" i="1"/>
  <c r="K121" i="1" s="1"/>
</calcChain>
</file>

<file path=xl/sharedStrings.xml><?xml version="1.0" encoding="utf-8"?>
<sst xmlns="http://schemas.openxmlformats.org/spreadsheetml/2006/main" count="176" uniqueCount="135">
  <si>
    <t>시군별 농작물재해보험 실적 (농지 기준)</t>
    <phoneticPr fontId="5" type="noConversion"/>
  </si>
  <si>
    <t>□                             연도별 실적</t>
    <phoneticPr fontId="5" type="noConversion"/>
  </si>
  <si>
    <t>(호,㎡,천원,%)</t>
    <phoneticPr fontId="5" type="noConversion"/>
  </si>
  <si>
    <t>구분</t>
    <phoneticPr fontId="5" type="noConversion"/>
  </si>
  <si>
    <t>가입실적</t>
    <phoneticPr fontId="5" type="noConversion"/>
  </si>
  <si>
    <t>지급실적</t>
    <phoneticPr fontId="5" type="noConversion"/>
  </si>
  <si>
    <t>손해율</t>
    <phoneticPr fontId="5" type="noConversion"/>
  </si>
  <si>
    <t>건수</t>
    <phoneticPr fontId="5" type="noConversion"/>
  </si>
  <si>
    <t>면적</t>
    <phoneticPr fontId="5" type="noConversion"/>
  </si>
  <si>
    <t>가입금액
(백만원)</t>
    <phoneticPr fontId="5" type="noConversion"/>
  </si>
  <si>
    <t>보험료</t>
    <phoneticPr fontId="5" type="noConversion"/>
  </si>
  <si>
    <t>보험금</t>
    <phoneticPr fontId="5" type="noConversion"/>
  </si>
  <si>
    <t>(B/A)</t>
    <phoneticPr fontId="5" type="noConversion"/>
  </si>
  <si>
    <t>농가수</t>
    <phoneticPr fontId="5" type="noConversion"/>
  </si>
  <si>
    <t>농지수</t>
    <phoneticPr fontId="5" type="noConversion"/>
  </si>
  <si>
    <t>농가</t>
    <phoneticPr fontId="5" type="noConversion"/>
  </si>
  <si>
    <t>국가</t>
    <phoneticPr fontId="5" type="noConversion"/>
  </si>
  <si>
    <t>지자체</t>
    <phoneticPr fontId="5" type="noConversion"/>
  </si>
  <si>
    <t>영업보험료</t>
    <phoneticPr fontId="3" type="noConversion"/>
  </si>
  <si>
    <t>순보험료</t>
  </si>
  <si>
    <t>위험보험료(A)</t>
  </si>
  <si>
    <t>(B)</t>
    <phoneticPr fontId="5" type="noConversion"/>
  </si>
  <si>
    <t>2018년</t>
    <phoneticPr fontId="3" type="noConversion"/>
  </si>
  <si>
    <t>2017년</t>
    <phoneticPr fontId="5" type="noConversion"/>
  </si>
  <si>
    <t>2016년</t>
    <phoneticPr fontId="5" type="noConversion"/>
  </si>
  <si>
    <t>2015년</t>
    <phoneticPr fontId="5" type="noConversion"/>
  </si>
  <si>
    <t>2014년</t>
    <phoneticPr fontId="5" type="noConversion"/>
  </si>
  <si>
    <t>2013년</t>
    <phoneticPr fontId="5" type="noConversion"/>
  </si>
  <si>
    <t>2012년</t>
    <phoneticPr fontId="5" type="noConversion"/>
  </si>
  <si>
    <t>2011년</t>
    <phoneticPr fontId="5" type="noConversion"/>
  </si>
  <si>
    <t>2010년</t>
    <phoneticPr fontId="5" type="noConversion"/>
  </si>
  <si>
    <t>2009년</t>
    <phoneticPr fontId="5" type="noConversion"/>
  </si>
  <si>
    <t>2008년</t>
    <phoneticPr fontId="5" type="noConversion"/>
  </si>
  <si>
    <t>2007년</t>
    <phoneticPr fontId="5" type="noConversion"/>
  </si>
  <si>
    <t>2006년</t>
    <phoneticPr fontId="5" type="noConversion"/>
  </si>
  <si>
    <t>2005년</t>
    <phoneticPr fontId="5" type="noConversion"/>
  </si>
  <si>
    <t>2004년</t>
    <phoneticPr fontId="5" type="noConversion"/>
  </si>
  <si>
    <t>2003년</t>
    <phoneticPr fontId="5" type="noConversion"/>
  </si>
  <si>
    <t>2002년</t>
    <phoneticPr fontId="5" type="noConversion"/>
  </si>
  <si>
    <t>2001년</t>
    <phoneticPr fontId="5" type="noConversion"/>
  </si>
  <si>
    <t>계</t>
    <phoneticPr fontId="5" type="noConversion"/>
  </si>
  <si>
    <t>주) 지자체 보험료는 수기입력분 미반영 실적 기준임 (지자체 정산시 활용 불가)</t>
    <phoneticPr fontId="3" type="noConversion"/>
  </si>
  <si>
    <t>□              품목별 실적</t>
    <phoneticPr fontId="5" type="noConversion"/>
  </si>
  <si>
    <t>(호,㎡,천원,%)</t>
    <phoneticPr fontId="5" type="noConversion"/>
  </si>
  <si>
    <t>특정</t>
    <phoneticPr fontId="5" type="noConversion"/>
  </si>
  <si>
    <t>사과</t>
  </si>
  <si>
    <t>배</t>
  </si>
  <si>
    <t>단감</t>
  </si>
  <si>
    <t>떫은감</t>
  </si>
  <si>
    <t>일소피해</t>
    <phoneticPr fontId="3" type="noConversion"/>
  </si>
  <si>
    <t>감귤</t>
    <phoneticPr fontId="5" type="noConversion"/>
  </si>
  <si>
    <t>소계</t>
    <phoneticPr fontId="5" type="noConversion"/>
  </si>
  <si>
    <t>적과전</t>
    <phoneticPr fontId="3" type="noConversion"/>
  </si>
  <si>
    <t>사과종합</t>
    <phoneticPr fontId="3" type="noConversion"/>
  </si>
  <si>
    <t>종합</t>
    <phoneticPr fontId="3" type="noConversion"/>
  </si>
  <si>
    <t>배종합</t>
  </si>
  <si>
    <t>단감종합</t>
    <phoneticPr fontId="3" type="noConversion"/>
  </si>
  <si>
    <t>떫은감종합</t>
  </si>
  <si>
    <t>특정기타</t>
  </si>
  <si>
    <t>인삼(특)</t>
  </si>
  <si>
    <t>버섯재배사</t>
    <phoneticPr fontId="3" type="noConversion"/>
  </si>
  <si>
    <t>느타리버섯</t>
  </si>
  <si>
    <t>표고버섯</t>
    <phoneticPr fontId="3" type="noConversion"/>
  </si>
  <si>
    <t>새송이버섯</t>
    <phoneticPr fontId="3" type="noConversion"/>
  </si>
  <si>
    <t>양송이버섯</t>
    <phoneticPr fontId="3" type="noConversion"/>
  </si>
  <si>
    <t>종합</t>
    <phoneticPr fontId="5" type="noConversion"/>
  </si>
  <si>
    <t>밤</t>
  </si>
  <si>
    <t>과수</t>
    <phoneticPr fontId="5" type="noConversion"/>
  </si>
  <si>
    <t>참다래</t>
  </si>
  <si>
    <t>자두</t>
  </si>
  <si>
    <t>매실</t>
  </si>
  <si>
    <t>대추</t>
  </si>
  <si>
    <t>복숭아</t>
  </si>
  <si>
    <t>복분자</t>
  </si>
  <si>
    <t>오디</t>
    <phoneticPr fontId="3" type="noConversion"/>
  </si>
  <si>
    <t>감귤종합</t>
    <phoneticPr fontId="3" type="noConversion"/>
  </si>
  <si>
    <t>오미자</t>
  </si>
  <si>
    <t>유자</t>
    <phoneticPr fontId="3" type="noConversion"/>
  </si>
  <si>
    <t>무화과</t>
    <phoneticPr fontId="3" type="noConversion"/>
  </si>
  <si>
    <t>포도</t>
  </si>
  <si>
    <t>포도(수입보장)</t>
  </si>
  <si>
    <t>논작물</t>
    <phoneticPr fontId="3" type="noConversion"/>
  </si>
  <si>
    <t>벼</t>
    <phoneticPr fontId="3" type="noConversion"/>
  </si>
  <si>
    <t>밀</t>
    <phoneticPr fontId="3" type="noConversion"/>
  </si>
  <si>
    <t>고추</t>
  </si>
  <si>
    <t>밭</t>
    <phoneticPr fontId="5" type="noConversion"/>
  </si>
  <si>
    <t>양파</t>
  </si>
  <si>
    <t>마늘</t>
  </si>
  <si>
    <t>고랭지감자</t>
  </si>
  <si>
    <t>가을감자</t>
  </si>
  <si>
    <t>고구마</t>
  </si>
  <si>
    <t>옥수수</t>
  </si>
  <si>
    <t>콩</t>
  </si>
  <si>
    <t>하우스수박</t>
    <phoneticPr fontId="3" type="noConversion"/>
  </si>
  <si>
    <t>차</t>
  </si>
  <si>
    <t>양배추</t>
  </si>
  <si>
    <t>메밀</t>
  </si>
  <si>
    <t>브로콜리</t>
  </si>
  <si>
    <t>콩(수입보장)</t>
  </si>
  <si>
    <t>양파(수입보장)</t>
  </si>
  <si>
    <t>마늘(수입보장)</t>
  </si>
  <si>
    <t>고구마(수입보장)</t>
  </si>
  <si>
    <t>가을감자(수입보장)</t>
  </si>
  <si>
    <t>양배추(수입보장)</t>
  </si>
  <si>
    <t>하우스</t>
    <phoneticPr fontId="5" type="noConversion"/>
  </si>
  <si>
    <t>단동</t>
    <phoneticPr fontId="3" type="noConversion"/>
  </si>
  <si>
    <t>연동</t>
    <phoneticPr fontId="3" type="noConversion"/>
  </si>
  <si>
    <t>내재형</t>
    <phoneticPr fontId="3" type="noConversion"/>
  </si>
  <si>
    <t>유리온실</t>
    <phoneticPr fontId="3" type="noConversion"/>
  </si>
  <si>
    <t>부대시설</t>
    <phoneticPr fontId="3" type="noConversion"/>
  </si>
  <si>
    <t>시설</t>
    <phoneticPr fontId="5" type="noConversion"/>
  </si>
  <si>
    <t>수박</t>
  </si>
  <si>
    <t>작물</t>
    <phoneticPr fontId="5" type="noConversion"/>
  </si>
  <si>
    <t>오이</t>
  </si>
  <si>
    <t>참외</t>
    <phoneticPr fontId="3" type="noConversion"/>
  </si>
  <si>
    <t>토마토</t>
    <phoneticPr fontId="3" type="noConversion"/>
  </si>
  <si>
    <t>풋고추</t>
    <phoneticPr fontId="3" type="noConversion"/>
  </si>
  <si>
    <t>딸기</t>
    <phoneticPr fontId="3" type="noConversion"/>
  </si>
  <si>
    <t>호박</t>
    <phoneticPr fontId="3" type="noConversion"/>
  </si>
  <si>
    <t>멜론</t>
    <phoneticPr fontId="3" type="noConversion"/>
  </si>
  <si>
    <t>파프리카</t>
    <phoneticPr fontId="3" type="noConversion"/>
  </si>
  <si>
    <t>가지</t>
    <phoneticPr fontId="3" type="noConversion"/>
  </si>
  <si>
    <t>파</t>
    <phoneticPr fontId="3" type="noConversion"/>
  </si>
  <si>
    <t>부추</t>
    <phoneticPr fontId="3" type="noConversion"/>
  </si>
  <si>
    <t>상추</t>
    <phoneticPr fontId="3" type="noConversion"/>
  </si>
  <si>
    <t>시금치</t>
    <phoneticPr fontId="3" type="noConversion"/>
  </si>
  <si>
    <t>배추</t>
    <phoneticPr fontId="3" type="noConversion"/>
  </si>
  <si>
    <t>무</t>
    <phoneticPr fontId="3" type="noConversion"/>
  </si>
  <si>
    <t>미나리</t>
    <phoneticPr fontId="3" type="noConversion"/>
  </si>
  <si>
    <t>쑥갓</t>
    <phoneticPr fontId="3" type="noConversion"/>
  </si>
  <si>
    <t>장미</t>
    <phoneticPr fontId="3" type="noConversion"/>
  </si>
  <si>
    <t>국화</t>
    <phoneticPr fontId="3" type="noConversion"/>
  </si>
  <si>
    <t>백합</t>
    <phoneticPr fontId="3" type="noConversion"/>
  </si>
  <si>
    <t>카네이션</t>
    <phoneticPr fontId="3" type="noConversion"/>
  </si>
  <si>
    <t>(2018. 12. 31 기준)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</si>
</sst>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_-* #,##0.0_-;\-* #,##0.0_-;_-* &quot;-&quot;_-;_-@_-"/>
    <numFmt numFmtId="177" formatCode="_-* #,##0_-;\-* #,##0_-;_-* &quot;&quot;_-;_-@_-"/>
    <numFmt numFmtId="178" formatCode="_-* #,##0_-;\△\ #,##0_-;_-* &quot;&quot;_-;_-@_-"/>
    <numFmt numFmtId="179" formatCode="_-* #,##0.0_-;\-* #,##0.0_-;_-* &quot;&quot;_-;_-@_-"/>
    <numFmt numFmtId="180" formatCode="_-* #,##0.0_-;\△\ #,##0.0_-;_-* &quot;&quot;_-;_-@_-"/>
    <numFmt numFmtId="181" formatCode="#,##0_ "/>
  </numFmts>
  <fonts count="1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b/>
      <sz val="20"/>
      <name val="맑은 고딕"/>
      <family val="3"/>
      <charset val="129"/>
      <scheme val="major"/>
    </font>
    <font>
      <sz val="8"/>
      <name val="굴림"/>
      <family val="3"/>
      <charset val="129"/>
    </font>
    <font>
      <b/>
      <sz val="16"/>
      <name val="맑은 고딕"/>
      <family val="3"/>
      <charset val="129"/>
      <scheme val="major"/>
    </font>
    <font>
      <sz val="16"/>
      <name val="맑은 고딕"/>
      <family val="3"/>
      <charset val="129"/>
      <scheme val="major"/>
    </font>
    <font>
      <sz val="15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rgb="FFFF000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10"/>
      <color theme="0"/>
      <name val="맑은 고딕"/>
      <family val="3"/>
      <charset val="129"/>
      <scheme val="major"/>
    </font>
    <font>
      <sz val="1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41" fontId="2" fillId="2" borderId="0" xfId="1" applyFont="1" applyFill="1">
      <alignment vertical="center"/>
    </xf>
    <xf numFmtId="0" fontId="4" fillId="0" borderId="0" xfId="0" applyFont="1" applyAlignment="1">
      <alignment horizontal="centerContinuous" vertical="center"/>
    </xf>
    <xf numFmtId="0" fontId="6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41" fontId="7" fillId="2" borderId="0" xfId="1" applyFont="1" applyFill="1" applyAlignment="1">
      <alignment horizontal="centerContinuous" vertical="center"/>
    </xf>
    <xf numFmtId="0" fontId="7" fillId="2" borderId="0" xfId="0" applyFont="1" applyFill="1">
      <alignment vertical="center"/>
    </xf>
    <xf numFmtId="0" fontId="8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centerContinuous" vertical="center"/>
    </xf>
    <xf numFmtId="41" fontId="9" fillId="2" borderId="0" xfId="1" applyFont="1" applyFill="1" applyAlignment="1">
      <alignment horizontal="centerContinuous" vertical="center"/>
    </xf>
    <xf numFmtId="0" fontId="10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1" fontId="2" fillId="2" borderId="0" xfId="1" applyFont="1" applyFill="1" applyAlignment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Continuous" vertical="center"/>
    </xf>
    <xf numFmtId="0" fontId="14" fillId="3" borderId="5" xfId="0" applyFont="1" applyFill="1" applyBorder="1" applyAlignment="1">
      <alignment horizontal="centerContinuous" vertical="center"/>
    </xf>
    <xf numFmtId="0" fontId="14" fillId="3" borderId="6" xfId="0" applyFont="1" applyFill="1" applyBorder="1" applyAlignment="1">
      <alignment horizontal="centerContinuous" vertical="center"/>
    </xf>
    <xf numFmtId="0" fontId="14" fillId="3" borderId="7" xfId="0" applyFont="1" applyFill="1" applyBorder="1" applyAlignment="1">
      <alignment horizontal="centerContinuous" vertical="center"/>
    </xf>
    <xf numFmtId="41" fontId="14" fillId="3" borderId="8" xfId="1" applyFont="1" applyFill="1" applyBorder="1" applyAlignment="1">
      <alignment horizontal="centerContinuous" vertical="center"/>
    </xf>
    <xf numFmtId="41" fontId="14" fillId="3" borderId="5" xfId="1" applyFont="1" applyFill="1" applyBorder="1" applyAlignment="1">
      <alignment horizontal="centerContinuous" vertical="center"/>
    </xf>
    <xf numFmtId="41" fontId="14" fillId="3" borderId="9" xfId="1" applyFont="1" applyFill="1" applyBorder="1" applyAlignment="1">
      <alignment horizontal="centerContinuous" vertical="center"/>
    </xf>
    <xf numFmtId="41" fontId="14" fillId="3" borderId="10" xfId="1" applyFont="1" applyFill="1" applyBorder="1" applyAlignment="1">
      <alignment horizontal="center" vertical="center"/>
    </xf>
    <xf numFmtId="0" fontId="15" fillId="2" borderId="0" xfId="0" applyFont="1" applyFill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Continuous" vertical="center"/>
    </xf>
    <xf numFmtId="0" fontId="14" fillId="3" borderId="14" xfId="0" applyFont="1" applyFill="1" applyBorder="1" applyAlignment="1">
      <alignment horizontal="centerContinuous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Continuous" vertical="center"/>
    </xf>
    <xf numFmtId="0" fontId="14" fillId="3" borderId="17" xfId="0" applyFont="1" applyFill="1" applyBorder="1" applyAlignment="1">
      <alignment horizontal="centerContinuous" vertical="center"/>
    </xf>
    <xf numFmtId="0" fontId="14" fillId="3" borderId="18" xfId="0" applyFont="1" applyFill="1" applyBorder="1" applyAlignment="1">
      <alignment horizontal="centerContinuous" vertical="center"/>
    </xf>
    <xf numFmtId="0" fontId="14" fillId="3" borderId="15" xfId="0" applyFont="1" applyFill="1" applyBorder="1" applyAlignment="1">
      <alignment horizontal="center" vertical="center"/>
    </xf>
    <xf numFmtId="41" fontId="14" fillId="3" borderId="19" xfId="1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Continuous" vertical="center"/>
    </xf>
    <xf numFmtId="0" fontId="14" fillId="3" borderId="23" xfId="0" applyFont="1" applyFill="1" applyBorder="1" applyAlignment="1">
      <alignment horizontal="centerContinuous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Continuous" vertical="center"/>
    </xf>
    <xf numFmtId="0" fontId="14" fillId="3" borderId="26" xfId="0" applyFont="1" applyFill="1" applyBorder="1" applyAlignment="1">
      <alignment horizontal="centerContinuous" vertical="center"/>
    </xf>
    <xf numFmtId="41" fontId="14" fillId="3" borderId="23" xfId="1" applyFont="1" applyFill="1" applyBorder="1" applyAlignment="1">
      <alignment horizontal="centerContinuous" vertical="center"/>
    </xf>
    <xf numFmtId="0" fontId="14" fillId="3" borderId="24" xfId="0" applyFont="1" applyFill="1" applyBorder="1" applyAlignment="1">
      <alignment horizontal="center" vertical="center"/>
    </xf>
    <xf numFmtId="41" fontId="14" fillId="3" borderId="27" xfId="1" applyFont="1" applyFill="1" applyBorder="1" applyAlignment="1">
      <alignment vertical="center"/>
    </xf>
    <xf numFmtId="0" fontId="15" fillId="0" borderId="0" xfId="0" applyFont="1" applyFill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41" fontId="2" fillId="0" borderId="8" xfId="1" applyFont="1" applyFill="1" applyBorder="1" applyAlignment="1">
      <alignment horizontal="right" vertical="center"/>
    </xf>
    <xf numFmtId="41" fontId="2" fillId="0" borderId="5" xfId="1" applyFont="1" applyFill="1" applyBorder="1" applyAlignment="1">
      <alignment horizontal="right" vertical="center"/>
    </xf>
    <xf numFmtId="41" fontId="2" fillId="0" borderId="9" xfId="1" applyFont="1" applyFill="1" applyBorder="1" applyAlignment="1">
      <alignment horizontal="right" vertical="center"/>
    </xf>
    <xf numFmtId="176" fontId="2" fillId="0" borderId="30" xfId="1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Continuous" vertical="center"/>
    </xf>
    <xf numFmtId="0" fontId="2" fillId="2" borderId="31" xfId="0" applyFont="1" applyFill="1" applyBorder="1" applyAlignment="1">
      <alignment horizontal="centerContinuous" vertical="center"/>
    </xf>
    <xf numFmtId="177" fontId="2" fillId="0" borderId="32" xfId="1" applyNumberFormat="1" applyFont="1" applyBorder="1" applyAlignment="1">
      <alignment vertical="center" shrinkToFit="1"/>
    </xf>
    <xf numFmtId="177" fontId="2" fillId="0" borderId="33" xfId="1" applyNumberFormat="1" applyFont="1" applyBorder="1" applyAlignment="1">
      <alignment vertical="center" shrinkToFit="1"/>
    </xf>
    <xf numFmtId="178" fontId="2" fillId="0" borderId="33" xfId="1" applyNumberFormat="1" applyFont="1" applyBorder="1" applyAlignment="1">
      <alignment vertical="center" shrinkToFit="1"/>
    </xf>
    <xf numFmtId="177" fontId="2" fillId="0" borderId="34" xfId="1" applyNumberFormat="1" applyFont="1" applyBorder="1" applyAlignment="1">
      <alignment vertical="center" shrinkToFit="1"/>
    </xf>
    <xf numFmtId="177" fontId="2" fillId="0" borderId="35" xfId="1" applyNumberFormat="1" applyFont="1" applyBorder="1" applyAlignment="1">
      <alignment vertical="center" shrinkToFit="1"/>
    </xf>
    <xf numFmtId="176" fontId="2" fillId="0" borderId="36" xfId="1" applyNumberFormat="1" applyFont="1" applyBorder="1" applyAlignment="1">
      <alignment vertical="center" shrinkToFit="1"/>
    </xf>
    <xf numFmtId="179" fontId="2" fillId="0" borderId="36" xfId="1" applyNumberFormat="1" applyFont="1" applyBorder="1" applyAlignment="1">
      <alignment vertical="center" shrinkToFit="1"/>
    </xf>
    <xf numFmtId="179" fontId="2" fillId="0" borderId="19" xfId="1" applyNumberFormat="1" applyFont="1" applyBorder="1" applyAlignment="1">
      <alignment vertical="center" shrinkToFit="1"/>
    </xf>
    <xf numFmtId="0" fontId="2" fillId="4" borderId="37" xfId="0" applyFont="1" applyFill="1" applyBorder="1" applyAlignment="1">
      <alignment horizontal="centerContinuous" vertical="center"/>
    </xf>
    <xf numFmtId="0" fontId="2" fillId="4" borderId="38" xfId="0" applyFont="1" applyFill="1" applyBorder="1" applyAlignment="1">
      <alignment horizontal="centerContinuous" vertical="center"/>
    </xf>
    <xf numFmtId="178" fontId="2" fillId="4" borderId="39" xfId="1" applyNumberFormat="1" applyFont="1" applyFill="1" applyBorder="1" applyAlignment="1">
      <alignment vertical="center" shrinkToFit="1"/>
    </xf>
    <xf numFmtId="178" fontId="2" fillId="4" borderId="40" xfId="1" applyNumberFormat="1" applyFont="1" applyFill="1" applyBorder="1" applyAlignment="1">
      <alignment vertical="center" shrinkToFit="1"/>
    </xf>
    <xf numFmtId="178" fontId="2" fillId="4" borderId="38" xfId="1" applyNumberFormat="1" applyFont="1" applyFill="1" applyBorder="1" applyAlignment="1">
      <alignment vertical="center" shrinkToFit="1"/>
    </xf>
    <xf numFmtId="178" fontId="2" fillId="4" borderId="37" xfId="1" applyNumberFormat="1" applyFont="1" applyFill="1" applyBorder="1" applyAlignment="1">
      <alignment vertical="center" shrinkToFit="1"/>
    </xf>
    <xf numFmtId="179" fontId="2" fillId="4" borderId="41" xfId="1" applyNumberFormat="1" applyFont="1" applyFill="1" applyBorder="1" applyAlignment="1">
      <alignment vertical="center" shrinkToFit="1"/>
    </xf>
    <xf numFmtId="0" fontId="2" fillId="2" borderId="0" xfId="0" applyFont="1" applyFill="1" applyAlignment="1">
      <alignment horizontal="left" vertical="center"/>
    </xf>
    <xf numFmtId="0" fontId="14" fillId="3" borderId="8" xfId="0" applyFont="1" applyFill="1" applyBorder="1" applyAlignment="1">
      <alignment horizontal="centerContinuous" vertical="center"/>
    </xf>
    <xf numFmtId="0" fontId="14" fillId="3" borderId="29" xfId="0" applyFont="1" applyFill="1" applyBorder="1" applyAlignment="1">
      <alignment horizontal="centerContinuous" vertical="center"/>
    </xf>
    <xf numFmtId="0" fontId="14" fillId="3" borderId="42" xfId="0" applyFont="1" applyFill="1" applyBorder="1" applyAlignment="1">
      <alignment horizontal="centerContinuous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7" fontId="2" fillId="0" borderId="18" xfId="1" applyNumberFormat="1" applyFont="1" applyBorder="1" applyAlignment="1">
      <alignment vertical="center" shrinkToFit="1"/>
    </xf>
    <xf numFmtId="177" fontId="2" fillId="0" borderId="14" xfId="1" applyNumberFormat="1" applyFont="1" applyBorder="1" applyAlignment="1">
      <alignment vertical="center" shrinkToFit="1"/>
    </xf>
    <xf numFmtId="177" fontId="2" fillId="0" borderId="31" xfId="1" applyNumberFormat="1" applyFont="1" applyBorder="1" applyAlignment="1">
      <alignment vertical="center" shrinkToFit="1"/>
    </xf>
    <xf numFmtId="179" fontId="2" fillId="0" borderId="47" xfId="1" applyNumberFormat="1" applyFont="1" applyBorder="1" applyAlignment="1">
      <alignment vertical="center" shrinkToFit="1"/>
    </xf>
    <xf numFmtId="0" fontId="2" fillId="4" borderId="31" xfId="0" applyFont="1" applyFill="1" applyBorder="1" applyAlignment="1">
      <alignment horizontal="center" vertical="center"/>
    </xf>
    <xf numFmtId="177" fontId="2" fillId="4" borderId="18" xfId="1" applyNumberFormat="1" applyFont="1" applyFill="1" applyBorder="1" applyAlignment="1">
      <alignment vertical="center" shrinkToFit="1"/>
    </xf>
    <xf numFmtId="177" fontId="2" fillId="4" borderId="13" xfId="1" applyNumberFormat="1" applyFont="1" applyFill="1" applyBorder="1" applyAlignment="1">
      <alignment vertical="center" shrinkToFit="1"/>
    </xf>
    <xf numFmtId="177" fontId="2" fillId="4" borderId="14" xfId="1" applyNumberFormat="1" applyFont="1" applyFill="1" applyBorder="1" applyAlignment="1">
      <alignment vertical="center" shrinkToFit="1"/>
    </xf>
    <xf numFmtId="178" fontId="2" fillId="4" borderId="14" xfId="1" applyNumberFormat="1" applyFont="1" applyFill="1" applyBorder="1" applyAlignment="1">
      <alignment vertical="center" shrinkToFit="1"/>
    </xf>
    <xf numFmtId="177" fontId="2" fillId="4" borderId="31" xfId="1" applyNumberFormat="1" applyFont="1" applyFill="1" applyBorder="1" applyAlignment="1">
      <alignment vertical="center" shrinkToFit="1"/>
    </xf>
    <xf numFmtId="179" fontId="2" fillId="4" borderId="47" xfId="1" applyNumberFormat="1" applyFont="1" applyFill="1" applyBorder="1" applyAlignment="1">
      <alignment vertical="center" shrinkToFit="1"/>
    </xf>
    <xf numFmtId="0" fontId="2" fillId="2" borderId="48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177" fontId="2" fillId="4" borderId="42" xfId="1" applyNumberFormat="1" applyFont="1" applyFill="1" applyBorder="1" applyAlignment="1">
      <alignment vertical="center" shrinkToFit="1"/>
    </xf>
    <xf numFmtId="180" fontId="2" fillId="0" borderId="14" xfId="1" applyNumberFormat="1" applyFont="1" applyBorder="1" applyAlignment="1">
      <alignment vertical="center" shrinkToFit="1"/>
    </xf>
    <xf numFmtId="180" fontId="2" fillId="0" borderId="33" xfId="1" applyNumberFormat="1" applyFont="1" applyBorder="1" applyAlignment="1">
      <alignment vertical="center" shrinkToFit="1"/>
    </xf>
    <xf numFmtId="180" fontId="2" fillId="0" borderId="31" xfId="1" applyNumberFormat="1" applyFont="1" applyBorder="1" applyAlignment="1">
      <alignment vertical="center" shrinkToFit="1"/>
    </xf>
    <xf numFmtId="180" fontId="2" fillId="0" borderId="18" xfId="1" applyNumberFormat="1" applyFont="1" applyBorder="1" applyAlignment="1">
      <alignment vertical="center" shrinkToFit="1"/>
    </xf>
    <xf numFmtId="180" fontId="2" fillId="0" borderId="47" xfId="1" applyNumberFormat="1" applyFont="1" applyBorder="1" applyAlignment="1">
      <alignment vertical="center" shrinkToFit="1"/>
    </xf>
    <xf numFmtId="177" fontId="2" fillId="4" borderId="37" xfId="1" applyNumberFormat="1" applyFont="1" applyFill="1" applyBorder="1" applyAlignment="1">
      <alignment vertical="center" shrinkToFit="1"/>
    </xf>
    <xf numFmtId="177" fontId="2" fillId="4" borderId="40" xfId="1" applyNumberFormat="1" applyFont="1" applyFill="1" applyBorder="1" applyAlignment="1">
      <alignment vertical="center" shrinkToFit="1"/>
    </xf>
    <xf numFmtId="177" fontId="2" fillId="4" borderId="38" xfId="1" applyNumberFormat="1" applyFont="1" applyFill="1" applyBorder="1" applyAlignment="1">
      <alignment vertical="center" shrinkToFit="1"/>
    </xf>
    <xf numFmtId="181" fontId="2" fillId="2" borderId="0" xfId="1" applyNumberFormat="1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Range="[1]기준!$K$5:$K$22" noThreeD="1" sel="18" val="8"/>
</file>

<file path=xl/ctrlProps/ctrlProp2.xml><?xml version="1.0" encoding="utf-8"?>
<formControlPr xmlns="http://schemas.microsoft.com/office/spreadsheetml/2009/9/main" objectType="Drop" dropStyle="combo" dx="15" fmlaRange="[1]기준!$A$5:$A$6" noThreeD="1" val="0"/>
</file>

<file path=xl/ctrlProps/ctrlProp3.xml><?xml version="1.0" encoding="utf-8"?>
<formControlPr xmlns="http://schemas.microsoft.com/office/spreadsheetml/2009/9/main" objectType="Drop" dropLines="16" dropStyle="combo" dx="15" fmlaRange="[1]기준!$Q$5:$Q$21" noThreeD="1" sel="6" val="0"/>
</file>

<file path=xl/ctrlProps/ctrlProp4.xml><?xml version="1.0" encoding="utf-8"?>
<formControlPr xmlns="http://schemas.microsoft.com/office/spreadsheetml/2009/9/main" objectType="Drop" dropLines="31" dropStyle="combo" dx="15" fmlaRange="[1]기준!$S$5:$S$35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30</xdr:row>
          <xdr:rowOff>38100</xdr:rowOff>
        </xdr:from>
        <xdr:to>
          <xdr:col>2</xdr:col>
          <xdr:colOff>447675</xdr:colOff>
          <xdr:row>30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390525</xdr:colOff>
          <xdr:row>3</xdr:row>
          <xdr:rowOff>238125</xdr:rowOff>
        </xdr:from>
        <xdr:to>
          <xdr:col>19</xdr:col>
          <xdr:colOff>371475</xdr:colOff>
          <xdr:row>4</xdr:row>
          <xdr:rowOff>161925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266700</xdr:colOff>
          <xdr:row>5</xdr:row>
          <xdr:rowOff>38100</xdr:rowOff>
        </xdr:from>
        <xdr:to>
          <xdr:col>2</xdr:col>
          <xdr:colOff>438150</xdr:colOff>
          <xdr:row>5</xdr:row>
          <xdr:rowOff>228600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5</xdr:row>
          <xdr:rowOff>38100</xdr:rowOff>
        </xdr:from>
        <xdr:to>
          <xdr:col>3</xdr:col>
          <xdr:colOff>219075</xdr:colOff>
          <xdr:row>5</xdr:row>
          <xdr:rowOff>228600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5453;&#51648;&#48324;%20&#49892;&#51201;&#54788;&#54889;_20181231&#44592;&#51456;_v1.zip/&#45453;&#51648;&#48324;%20&#49892;&#51201;&#54788;&#54889;_20181231&#44592;&#51456;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도별요율"/>
      <sheetName val="전국"/>
      <sheetName val="시도"/>
      <sheetName val="시군"/>
      <sheetName val="품목(연도)"/>
      <sheetName val="품목(시도)"/>
      <sheetName val="리스트"/>
      <sheetName val="기준"/>
      <sheetName val="raw"/>
      <sheetName val="raw가공"/>
      <sheetName val="Sheet1"/>
      <sheetName val="일소구분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9"/>
  <sheetViews>
    <sheetView tabSelected="1" zoomScaleNormal="100" workbookViewId="0">
      <selection activeCell="F14" sqref="F14"/>
    </sheetView>
  </sheetViews>
  <sheetFormatPr defaultColWidth="0" defaultRowHeight="13.5" customHeight="1" zeroHeight="1" x14ac:dyDescent="0.3"/>
  <cols>
    <col min="1" max="1" width="0.875" style="1" customWidth="1"/>
    <col min="2" max="2" width="7.375" style="1" customWidth="1"/>
    <col min="3" max="3" width="16.125" style="1" bestFit="1" customWidth="1"/>
    <col min="4" max="6" width="8.375" style="1" customWidth="1"/>
    <col min="7" max="7" width="11.25" style="1" customWidth="1"/>
    <col min="8" max="8" width="8.375" style="1" customWidth="1"/>
    <col min="9" max="9" width="10.5" style="1" bestFit="1" customWidth="1"/>
    <col min="10" max="10" width="11.5" style="1" customWidth="1"/>
    <col min="11" max="11" width="8.75" style="1" customWidth="1"/>
    <col min="12" max="13" width="10" style="1" customWidth="1"/>
    <col min="14" max="14" width="12.125" style="1" customWidth="1"/>
    <col min="15" max="16" width="8.375" style="1" customWidth="1"/>
    <col min="17" max="17" width="8.375" style="2" customWidth="1"/>
    <col min="18" max="18" width="9.625" style="2" customWidth="1"/>
    <col min="19" max="19" width="9.75" style="2" customWidth="1"/>
    <col min="20" max="20" width="8.375" style="2" customWidth="1"/>
    <col min="21" max="21" width="2.375" style="1" customWidth="1"/>
    <col min="22" max="22" width="8.125" style="1" hidden="1" customWidth="1"/>
    <col min="23" max="23" width="0" style="1" hidden="1" customWidth="1"/>
    <col min="24" max="25" width="8.125" style="1" hidden="1" customWidth="1"/>
    <col min="26" max="16384" width="9" style="1" hidden="1"/>
  </cols>
  <sheetData>
    <row r="1" spans="1:21" x14ac:dyDescent="0.3"/>
    <row r="2" spans="1:21" s="7" customFormat="1" ht="31.5" x14ac:dyDescent="0.3">
      <c r="A2" s="1"/>
      <c r="B2" s="3" t="s">
        <v>0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6"/>
      <c r="R2" s="6"/>
      <c r="S2" s="6"/>
      <c r="T2" s="6"/>
      <c r="U2" s="1"/>
    </row>
    <row r="3" spans="1:21" s="11" customFormat="1" ht="24" x14ac:dyDescent="0.3">
      <c r="A3" s="1"/>
      <c r="B3" s="8" t="s">
        <v>134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"/>
      <c r="R3" s="10"/>
      <c r="S3" s="10"/>
      <c r="T3" s="10"/>
      <c r="U3" s="1"/>
    </row>
    <row r="4" spans="1:21" ht="26.25" x14ac:dyDescent="0.3">
      <c r="A4" s="7"/>
      <c r="B4" s="12"/>
      <c r="Q4" s="1"/>
      <c r="U4" s="7"/>
    </row>
    <row r="5" spans="1:21" x14ac:dyDescent="0.3">
      <c r="A5" s="11"/>
      <c r="B5" s="12"/>
      <c r="C5" s="13"/>
      <c r="Q5" s="1"/>
      <c r="U5" s="11"/>
    </row>
    <row r="6" spans="1:21" ht="20.25" x14ac:dyDescent="0.3">
      <c r="B6" s="14" t="s">
        <v>1</v>
      </c>
      <c r="C6" s="15"/>
      <c r="H6" s="16"/>
      <c r="I6" s="17"/>
      <c r="J6" s="17"/>
      <c r="K6" s="17"/>
      <c r="L6" s="18"/>
      <c r="M6" s="18"/>
      <c r="N6" s="18"/>
      <c r="O6" s="18"/>
      <c r="P6" s="18"/>
      <c r="T6" s="19" t="s">
        <v>2</v>
      </c>
    </row>
    <row r="7" spans="1:21" s="30" customFormat="1" x14ac:dyDescent="0.3">
      <c r="A7" s="1"/>
      <c r="B7" s="20" t="s">
        <v>3</v>
      </c>
      <c r="C7" s="21"/>
      <c r="D7" s="22" t="s">
        <v>4</v>
      </c>
      <c r="E7" s="23"/>
      <c r="F7" s="23"/>
      <c r="G7" s="23"/>
      <c r="H7" s="23"/>
      <c r="I7" s="23"/>
      <c r="J7" s="23"/>
      <c r="K7" s="23"/>
      <c r="L7" s="24"/>
      <c r="M7" s="24"/>
      <c r="N7" s="25"/>
      <c r="O7" s="26" t="s">
        <v>5</v>
      </c>
      <c r="P7" s="23"/>
      <c r="Q7" s="27"/>
      <c r="R7" s="27"/>
      <c r="S7" s="28"/>
      <c r="T7" s="29" t="s">
        <v>6</v>
      </c>
      <c r="U7" s="1"/>
    </row>
    <row r="8" spans="1:21" s="30" customFormat="1" x14ac:dyDescent="0.3">
      <c r="A8" s="1"/>
      <c r="B8" s="31"/>
      <c r="C8" s="32"/>
      <c r="D8" s="33" t="s">
        <v>7</v>
      </c>
      <c r="E8" s="34"/>
      <c r="F8" s="34"/>
      <c r="G8" s="35" t="s">
        <v>8</v>
      </c>
      <c r="H8" s="36" t="s">
        <v>9</v>
      </c>
      <c r="I8" s="34" t="s">
        <v>10</v>
      </c>
      <c r="J8" s="34"/>
      <c r="K8" s="34"/>
      <c r="L8" s="37"/>
      <c r="M8" s="37"/>
      <c r="N8" s="38"/>
      <c r="O8" s="39" t="s">
        <v>7</v>
      </c>
      <c r="P8" s="34"/>
      <c r="Q8" s="34"/>
      <c r="R8" s="40" t="s">
        <v>8</v>
      </c>
      <c r="S8" s="40" t="s">
        <v>11</v>
      </c>
      <c r="T8" s="41" t="s">
        <v>12</v>
      </c>
      <c r="U8" s="1"/>
    </row>
    <row r="9" spans="1:21" s="30" customFormat="1" x14ac:dyDescent="0.3">
      <c r="B9" s="42"/>
      <c r="C9" s="43"/>
      <c r="D9" s="44" t="s">
        <v>13</v>
      </c>
      <c r="E9" s="45" t="s">
        <v>7</v>
      </c>
      <c r="F9" s="45" t="s">
        <v>14</v>
      </c>
      <c r="G9" s="46"/>
      <c r="H9" s="46"/>
      <c r="I9" s="45" t="s">
        <v>15</v>
      </c>
      <c r="J9" s="45" t="s">
        <v>16</v>
      </c>
      <c r="K9" s="45" t="s">
        <v>17</v>
      </c>
      <c r="L9" s="45" t="s">
        <v>18</v>
      </c>
      <c r="M9" s="45" t="s">
        <v>19</v>
      </c>
      <c r="N9" s="47" t="s">
        <v>20</v>
      </c>
      <c r="O9" s="48" t="s">
        <v>13</v>
      </c>
      <c r="P9" s="45" t="s">
        <v>7</v>
      </c>
      <c r="Q9" s="49" t="s">
        <v>14</v>
      </c>
      <c r="R9" s="50"/>
      <c r="S9" s="50" t="s">
        <v>21</v>
      </c>
      <c r="T9" s="51"/>
    </row>
    <row r="10" spans="1:21" s="52" customFormat="1" x14ac:dyDescent="0.3">
      <c r="B10" s="53" t="s">
        <v>22</v>
      </c>
      <c r="C10" s="54"/>
      <c r="D10" s="55">
        <v>1794</v>
      </c>
      <c r="E10" s="56">
        <v>1879</v>
      </c>
      <c r="F10" s="56">
        <v>11268</v>
      </c>
      <c r="G10" s="56">
        <v>23247839.539999999</v>
      </c>
      <c r="H10" s="56">
        <v>51383.73</v>
      </c>
      <c r="I10" s="56">
        <v>257807.52</v>
      </c>
      <c r="J10" s="56">
        <v>1217207.69</v>
      </c>
      <c r="K10" s="56">
        <f t="shared" ref="K10:K27" si="0">+M10-I10-J10</f>
        <v>983024.37999999989</v>
      </c>
      <c r="L10" s="56">
        <v>2925961.54</v>
      </c>
      <c r="M10" s="56">
        <v>2458039.59</v>
      </c>
      <c r="N10" s="57">
        <v>2314529</v>
      </c>
      <c r="O10" s="55">
        <v>542</v>
      </c>
      <c r="P10" s="56">
        <v>581</v>
      </c>
      <c r="Q10" s="56">
        <v>2255</v>
      </c>
      <c r="R10" s="56">
        <v>5870841.709999999</v>
      </c>
      <c r="S10" s="56">
        <v>2918706.2990000001</v>
      </c>
      <c r="T10" s="58">
        <f t="shared" ref="T10:T28" si="1">IF(N10=0,0,S10/N10*100)</f>
        <v>126.10368239067216</v>
      </c>
    </row>
    <row r="11" spans="1:21" s="52" customFormat="1" x14ac:dyDescent="0.3">
      <c r="B11" s="59" t="s">
        <v>23</v>
      </c>
      <c r="C11" s="60"/>
      <c r="D11" s="61">
        <v>532</v>
      </c>
      <c r="E11" s="62">
        <v>592</v>
      </c>
      <c r="F11" s="62">
        <v>4408</v>
      </c>
      <c r="G11" s="62">
        <v>8978571.0000000019</v>
      </c>
      <c r="H11" s="62">
        <v>21951.1</v>
      </c>
      <c r="I11" s="62">
        <v>138176.22</v>
      </c>
      <c r="J11" s="62">
        <v>345195.78</v>
      </c>
      <c r="K11" s="63">
        <f t="shared" si="0"/>
        <v>207054.82999999996</v>
      </c>
      <c r="L11" s="62">
        <v>793479.95</v>
      </c>
      <c r="M11" s="62">
        <v>690426.83</v>
      </c>
      <c r="N11" s="64">
        <v>648896.9</v>
      </c>
      <c r="O11" s="65">
        <v>78</v>
      </c>
      <c r="P11" s="62">
        <v>88</v>
      </c>
      <c r="Q11" s="62">
        <v>185</v>
      </c>
      <c r="R11" s="62">
        <v>843055.51</v>
      </c>
      <c r="S11" s="62">
        <v>2660232.0980000002</v>
      </c>
      <c r="T11" s="66">
        <f t="shared" si="1"/>
        <v>409.9622140281453</v>
      </c>
    </row>
    <row r="12" spans="1:21" ht="13.5" customHeight="1" x14ac:dyDescent="0.3">
      <c r="A12" s="30"/>
      <c r="B12" s="59" t="s">
        <v>24</v>
      </c>
      <c r="C12" s="60"/>
      <c r="D12" s="61">
        <v>330</v>
      </c>
      <c r="E12" s="62">
        <v>397</v>
      </c>
      <c r="F12" s="62">
        <v>2052</v>
      </c>
      <c r="G12" s="62">
        <v>4465852.9000000004</v>
      </c>
      <c r="H12" s="62">
        <v>16166.67</v>
      </c>
      <c r="I12" s="62">
        <v>132694.93</v>
      </c>
      <c r="J12" s="62">
        <v>331592.43</v>
      </c>
      <c r="K12" s="63">
        <f t="shared" si="0"/>
        <v>198924.46999999991</v>
      </c>
      <c r="L12" s="62">
        <v>761514.08</v>
      </c>
      <c r="M12" s="62">
        <v>663211.82999999996</v>
      </c>
      <c r="N12" s="64">
        <v>621362.73</v>
      </c>
      <c r="O12" s="65">
        <v>129</v>
      </c>
      <c r="P12" s="62">
        <v>140</v>
      </c>
      <c r="Q12" s="62">
        <v>1543</v>
      </c>
      <c r="R12" s="62">
        <v>97142.26</v>
      </c>
      <c r="S12" s="62">
        <v>131027.626</v>
      </c>
      <c r="T12" s="66">
        <f t="shared" si="1"/>
        <v>21.087139552126018</v>
      </c>
      <c r="U12" s="30"/>
    </row>
    <row r="13" spans="1:21" ht="13.5" customHeight="1" x14ac:dyDescent="0.3">
      <c r="A13" s="30"/>
      <c r="B13" s="59" t="s">
        <v>25</v>
      </c>
      <c r="C13" s="60"/>
      <c r="D13" s="61">
        <v>189</v>
      </c>
      <c r="E13" s="62">
        <v>237</v>
      </c>
      <c r="F13" s="62">
        <v>806</v>
      </c>
      <c r="G13" s="62">
        <v>1881805.6</v>
      </c>
      <c r="H13" s="62">
        <v>10245.51</v>
      </c>
      <c r="I13" s="62">
        <v>84512.31</v>
      </c>
      <c r="J13" s="62">
        <v>211238.3</v>
      </c>
      <c r="K13" s="63">
        <f t="shared" si="0"/>
        <v>126733.70000000001</v>
      </c>
      <c r="L13" s="62">
        <v>485627.54</v>
      </c>
      <c r="M13" s="62">
        <v>422484.31</v>
      </c>
      <c r="N13" s="64">
        <v>394476.47992530355</v>
      </c>
      <c r="O13" s="65">
        <v>16</v>
      </c>
      <c r="P13" s="62">
        <v>19</v>
      </c>
      <c r="Q13" s="62">
        <v>148</v>
      </c>
      <c r="R13" s="62">
        <v>165017.34999999998</v>
      </c>
      <c r="S13" s="62">
        <v>77101.524000000005</v>
      </c>
      <c r="T13" s="66">
        <f t="shared" si="1"/>
        <v>19.545277836234909</v>
      </c>
      <c r="U13" s="30"/>
    </row>
    <row r="14" spans="1:21" x14ac:dyDescent="0.3">
      <c r="A14" s="30"/>
      <c r="B14" s="59" t="s">
        <v>26</v>
      </c>
      <c r="C14" s="60"/>
      <c r="D14" s="61">
        <v>165</v>
      </c>
      <c r="E14" s="62">
        <v>212</v>
      </c>
      <c r="F14" s="62">
        <v>599</v>
      </c>
      <c r="G14" s="62">
        <v>2056347.5</v>
      </c>
      <c r="H14" s="62">
        <v>7271.54</v>
      </c>
      <c r="I14" s="62">
        <v>72376.37</v>
      </c>
      <c r="J14" s="62">
        <v>180804.59</v>
      </c>
      <c r="K14" s="63">
        <f t="shared" si="0"/>
        <v>108433.76999999999</v>
      </c>
      <c r="L14" s="62">
        <v>415699.58</v>
      </c>
      <c r="M14" s="62">
        <v>361614.73</v>
      </c>
      <c r="N14" s="64">
        <v>334828.45370370371</v>
      </c>
      <c r="O14" s="65">
        <v>1</v>
      </c>
      <c r="P14" s="62">
        <v>1</v>
      </c>
      <c r="Q14" s="62">
        <v>1</v>
      </c>
      <c r="R14" s="62">
        <v>11535</v>
      </c>
      <c r="S14" s="62">
        <v>10373.253000000001</v>
      </c>
      <c r="T14" s="67">
        <f t="shared" si="1"/>
        <v>3.0980798929291407</v>
      </c>
      <c r="U14" s="30"/>
    </row>
    <row r="15" spans="1:21" x14ac:dyDescent="0.3">
      <c r="A15" s="30"/>
      <c r="B15" s="59" t="s">
        <v>27</v>
      </c>
      <c r="C15" s="60"/>
      <c r="D15" s="61">
        <v>177</v>
      </c>
      <c r="E15" s="62">
        <v>217</v>
      </c>
      <c r="F15" s="62">
        <v>674</v>
      </c>
      <c r="G15" s="62">
        <v>2488704.5</v>
      </c>
      <c r="H15" s="62">
        <v>5961.25</v>
      </c>
      <c r="I15" s="62">
        <v>62018.43</v>
      </c>
      <c r="J15" s="62">
        <v>155016.01999999999</v>
      </c>
      <c r="K15" s="63">
        <f t="shared" si="0"/>
        <v>93003.72</v>
      </c>
      <c r="L15" s="62">
        <v>364654.57</v>
      </c>
      <c r="M15" s="62">
        <v>310038.17</v>
      </c>
      <c r="N15" s="64">
        <v>281086.28286491393</v>
      </c>
      <c r="O15" s="65">
        <v>4</v>
      </c>
      <c r="P15" s="62">
        <v>4</v>
      </c>
      <c r="Q15" s="62">
        <v>4</v>
      </c>
      <c r="R15" s="62">
        <v>31090</v>
      </c>
      <c r="S15" s="62">
        <v>9095.5190000000002</v>
      </c>
      <c r="T15" s="67">
        <f t="shared" si="1"/>
        <v>3.2358459143917662</v>
      </c>
      <c r="U15" s="30"/>
    </row>
    <row r="16" spans="1:21" x14ac:dyDescent="0.3">
      <c r="A16" s="30"/>
      <c r="B16" s="59" t="s">
        <v>28</v>
      </c>
      <c r="C16" s="60"/>
      <c r="D16" s="61">
        <v>216</v>
      </c>
      <c r="E16" s="62">
        <v>241</v>
      </c>
      <c r="F16" s="62">
        <v>951</v>
      </c>
      <c r="G16" s="62">
        <v>2763748</v>
      </c>
      <c r="H16" s="62">
        <v>3584.55</v>
      </c>
      <c r="I16" s="62">
        <v>30477</v>
      </c>
      <c r="J16" s="62">
        <v>69156</v>
      </c>
      <c r="K16" s="63">
        <f t="shared" si="0"/>
        <v>38683.390000000014</v>
      </c>
      <c r="L16" s="62">
        <v>163812.28</v>
      </c>
      <c r="M16" s="62">
        <v>138316.39000000001</v>
      </c>
      <c r="N16" s="64">
        <v>125400.1722574796</v>
      </c>
      <c r="O16" s="65">
        <v>68</v>
      </c>
      <c r="P16" s="62">
        <v>87</v>
      </c>
      <c r="Q16" s="62">
        <v>140</v>
      </c>
      <c r="R16" s="62">
        <v>685840</v>
      </c>
      <c r="S16" s="62">
        <v>934865.23899999994</v>
      </c>
      <c r="T16" s="67">
        <f t="shared" si="1"/>
        <v>745.50554610122481</v>
      </c>
      <c r="U16" s="30"/>
    </row>
    <row r="17" spans="1:21" x14ac:dyDescent="0.3">
      <c r="A17" s="30"/>
      <c r="B17" s="59" t="s">
        <v>29</v>
      </c>
      <c r="C17" s="60"/>
      <c r="D17" s="61">
        <v>56</v>
      </c>
      <c r="E17" s="62">
        <v>79</v>
      </c>
      <c r="F17" s="62">
        <v>79</v>
      </c>
      <c r="G17" s="62">
        <v>635052</v>
      </c>
      <c r="H17" s="62">
        <v>2471.59</v>
      </c>
      <c r="I17" s="62">
        <v>19911.849999999999</v>
      </c>
      <c r="J17" s="62">
        <v>46397.440000000002</v>
      </c>
      <c r="K17" s="63">
        <f t="shared" si="0"/>
        <v>26486.25</v>
      </c>
      <c r="L17" s="62">
        <v>92795.54</v>
      </c>
      <c r="M17" s="62">
        <v>92795.54</v>
      </c>
      <c r="N17" s="64">
        <v>92795.54</v>
      </c>
      <c r="O17" s="65">
        <v>14</v>
      </c>
      <c r="P17" s="62">
        <v>18</v>
      </c>
      <c r="Q17" s="62">
        <v>18</v>
      </c>
      <c r="R17" s="62">
        <v>91383</v>
      </c>
      <c r="S17" s="62">
        <v>42122.716999999997</v>
      </c>
      <c r="T17" s="67">
        <f t="shared" si="1"/>
        <v>45.393040441383278</v>
      </c>
      <c r="U17" s="30"/>
    </row>
    <row r="18" spans="1:21" x14ac:dyDescent="0.3">
      <c r="B18" s="59" t="s">
        <v>30</v>
      </c>
      <c r="C18" s="60"/>
      <c r="D18" s="61">
        <v>49</v>
      </c>
      <c r="E18" s="62">
        <v>69</v>
      </c>
      <c r="F18" s="62">
        <v>69</v>
      </c>
      <c r="G18" s="62">
        <v>512324</v>
      </c>
      <c r="H18" s="62">
        <v>2148.3000000000002</v>
      </c>
      <c r="I18" s="62">
        <v>15353.44</v>
      </c>
      <c r="J18" s="62">
        <v>35157.5</v>
      </c>
      <c r="K18" s="63">
        <f t="shared" si="0"/>
        <v>19804.599999999991</v>
      </c>
      <c r="L18" s="62">
        <v>70315.539999999994</v>
      </c>
      <c r="M18" s="62">
        <v>70315.539999999994</v>
      </c>
      <c r="N18" s="64">
        <v>70315.539999999994</v>
      </c>
      <c r="O18" s="65">
        <v>11</v>
      </c>
      <c r="P18" s="62">
        <v>13</v>
      </c>
      <c r="Q18" s="62">
        <v>13</v>
      </c>
      <c r="R18" s="62">
        <v>145991</v>
      </c>
      <c r="S18" s="62">
        <v>72812.523000000001</v>
      </c>
      <c r="T18" s="67">
        <f t="shared" si="1"/>
        <v>103.55111117684655</v>
      </c>
    </row>
    <row r="19" spans="1:21" x14ac:dyDescent="0.3">
      <c r="B19" s="59" t="s">
        <v>31</v>
      </c>
      <c r="C19" s="60"/>
      <c r="D19" s="61">
        <v>45</v>
      </c>
      <c r="E19" s="62">
        <v>64</v>
      </c>
      <c r="F19" s="62">
        <v>64</v>
      </c>
      <c r="G19" s="62">
        <v>485531</v>
      </c>
      <c r="H19" s="62">
        <v>1638.9</v>
      </c>
      <c r="I19" s="62">
        <v>29026.73</v>
      </c>
      <c r="J19" s="62">
        <v>29026.3</v>
      </c>
      <c r="K19" s="63">
        <f t="shared" si="0"/>
        <v>0</v>
      </c>
      <c r="L19" s="62">
        <v>58053.03</v>
      </c>
      <c r="M19" s="62">
        <v>58053.03</v>
      </c>
      <c r="N19" s="64">
        <v>58053.03</v>
      </c>
      <c r="O19" s="65">
        <v>1</v>
      </c>
      <c r="P19" s="62">
        <v>1</v>
      </c>
      <c r="Q19" s="62">
        <v>1</v>
      </c>
      <c r="R19" s="62">
        <v>18000</v>
      </c>
      <c r="S19" s="62">
        <v>37495.68</v>
      </c>
      <c r="T19" s="67">
        <f t="shared" si="1"/>
        <v>64.588670048746806</v>
      </c>
    </row>
    <row r="20" spans="1:21" x14ac:dyDescent="0.3">
      <c r="B20" s="59" t="s">
        <v>32</v>
      </c>
      <c r="C20" s="60"/>
      <c r="D20" s="61">
        <v>29</v>
      </c>
      <c r="E20" s="62">
        <v>40</v>
      </c>
      <c r="F20" s="62">
        <v>40</v>
      </c>
      <c r="G20" s="62">
        <v>269662</v>
      </c>
      <c r="H20" s="62">
        <v>1023.7</v>
      </c>
      <c r="I20" s="62">
        <v>18520.98</v>
      </c>
      <c r="J20" s="62">
        <v>18520.98</v>
      </c>
      <c r="K20" s="63">
        <f t="shared" si="0"/>
        <v>0</v>
      </c>
      <c r="L20" s="62">
        <v>37041.96</v>
      </c>
      <c r="M20" s="62">
        <v>37041.96</v>
      </c>
      <c r="N20" s="64">
        <v>37041.96</v>
      </c>
      <c r="O20" s="65">
        <v>3</v>
      </c>
      <c r="P20" s="62">
        <v>5</v>
      </c>
      <c r="Q20" s="62">
        <v>5</v>
      </c>
      <c r="R20" s="62">
        <v>31151</v>
      </c>
      <c r="S20" s="62">
        <v>23189.162</v>
      </c>
      <c r="T20" s="67">
        <f t="shared" si="1"/>
        <v>62.602416286827157</v>
      </c>
    </row>
    <row r="21" spans="1:21" x14ac:dyDescent="0.3">
      <c r="B21" s="59" t="s">
        <v>33</v>
      </c>
      <c r="C21" s="60"/>
      <c r="D21" s="61">
        <v>39</v>
      </c>
      <c r="E21" s="62">
        <v>49</v>
      </c>
      <c r="F21" s="62">
        <v>49</v>
      </c>
      <c r="G21" s="62">
        <v>341939</v>
      </c>
      <c r="H21" s="62">
        <v>1264.1500000000001</v>
      </c>
      <c r="I21" s="62">
        <v>27468.18</v>
      </c>
      <c r="J21" s="62">
        <v>27468.18</v>
      </c>
      <c r="K21" s="63">
        <f t="shared" si="0"/>
        <v>0</v>
      </c>
      <c r="L21" s="62">
        <v>54936.36</v>
      </c>
      <c r="M21" s="62">
        <v>54936.36</v>
      </c>
      <c r="N21" s="64">
        <v>54936.36</v>
      </c>
      <c r="O21" s="65">
        <v>3</v>
      </c>
      <c r="P21" s="62">
        <v>3</v>
      </c>
      <c r="Q21" s="62">
        <v>3</v>
      </c>
      <c r="R21" s="62">
        <v>14073</v>
      </c>
      <c r="S21" s="62">
        <v>4859.6880000000001</v>
      </c>
      <c r="T21" s="67">
        <f t="shared" si="1"/>
        <v>8.8460320268761894</v>
      </c>
    </row>
    <row r="22" spans="1:21" x14ac:dyDescent="0.3">
      <c r="B22" s="59" t="s">
        <v>34</v>
      </c>
      <c r="C22" s="60"/>
      <c r="D22" s="61">
        <v>34</v>
      </c>
      <c r="E22" s="62">
        <v>42</v>
      </c>
      <c r="F22" s="62">
        <v>42</v>
      </c>
      <c r="G22" s="62">
        <v>303395</v>
      </c>
      <c r="H22" s="62">
        <v>1069.4000000000001</v>
      </c>
      <c r="I22" s="62">
        <v>27798.74</v>
      </c>
      <c r="J22" s="62">
        <v>27798.74</v>
      </c>
      <c r="K22" s="63">
        <f t="shared" si="0"/>
        <v>0</v>
      </c>
      <c r="L22" s="62">
        <v>55597.48</v>
      </c>
      <c r="M22" s="62">
        <v>55597.48</v>
      </c>
      <c r="N22" s="64">
        <v>55597.48</v>
      </c>
      <c r="O22" s="65">
        <v>1</v>
      </c>
      <c r="P22" s="62">
        <v>1</v>
      </c>
      <c r="Q22" s="62">
        <v>1</v>
      </c>
      <c r="R22" s="62">
        <v>6611</v>
      </c>
      <c r="S22" s="62">
        <v>1873.53</v>
      </c>
      <c r="T22" s="67">
        <f t="shared" si="1"/>
        <v>3.3698110058225659</v>
      </c>
    </row>
    <row r="23" spans="1:21" x14ac:dyDescent="0.3">
      <c r="B23" s="59" t="s">
        <v>35</v>
      </c>
      <c r="C23" s="60"/>
      <c r="D23" s="61">
        <v>30</v>
      </c>
      <c r="E23" s="62">
        <v>30</v>
      </c>
      <c r="F23" s="62">
        <v>34</v>
      </c>
      <c r="G23" s="62">
        <v>260149</v>
      </c>
      <c r="H23" s="62">
        <v>759.73</v>
      </c>
      <c r="I23" s="62">
        <v>22593.42</v>
      </c>
      <c r="J23" s="62">
        <v>22593.42</v>
      </c>
      <c r="K23" s="63">
        <f t="shared" si="0"/>
        <v>0</v>
      </c>
      <c r="L23" s="62">
        <v>45186.84</v>
      </c>
      <c r="M23" s="62">
        <v>45186.84</v>
      </c>
      <c r="N23" s="64">
        <v>45186.84</v>
      </c>
      <c r="O23" s="65">
        <v>5</v>
      </c>
      <c r="P23" s="62">
        <v>5</v>
      </c>
      <c r="Q23" s="62">
        <v>5</v>
      </c>
      <c r="R23" s="62">
        <v>36965</v>
      </c>
      <c r="S23" s="62">
        <v>34415.408000000003</v>
      </c>
      <c r="T23" s="67">
        <f t="shared" si="1"/>
        <v>76.162457919164083</v>
      </c>
    </row>
    <row r="24" spans="1:21" x14ac:dyDescent="0.3">
      <c r="B24" s="59" t="s">
        <v>36</v>
      </c>
      <c r="C24" s="60"/>
      <c r="D24" s="61">
        <v>25</v>
      </c>
      <c r="E24" s="62">
        <v>25</v>
      </c>
      <c r="F24" s="62">
        <v>29</v>
      </c>
      <c r="G24" s="62">
        <v>247780</v>
      </c>
      <c r="H24" s="62">
        <v>681.17</v>
      </c>
      <c r="I24" s="62">
        <v>21099.68</v>
      </c>
      <c r="J24" s="62">
        <v>21099.68</v>
      </c>
      <c r="K24" s="63">
        <f t="shared" si="0"/>
        <v>0</v>
      </c>
      <c r="L24" s="62">
        <v>42199.360000000001</v>
      </c>
      <c r="M24" s="62">
        <v>42199.360000000001</v>
      </c>
      <c r="N24" s="64">
        <v>42199.360000000001</v>
      </c>
      <c r="O24" s="65">
        <v>1</v>
      </c>
      <c r="P24" s="62">
        <v>1</v>
      </c>
      <c r="Q24" s="62">
        <v>1</v>
      </c>
      <c r="R24" s="62">
        <v>4345</v>
      </c>
      <c r="S24" s="62">
        <v>3399.75</v>
      </c>
      <c r="T24" s="67">
        <f t="shared" si="1"/>
        <v>8.0564018032500968</v>
      </c>
    </row>
    <row r="25" spans="1:21" x14ac:dyDescent="0.3">
      <c r="B25" s="59" t="s">
        <v>37</v>
      </c>
      <c r="C25" s="60"/>
      <c r="D25" s="61">
        <v>32</v>
      </c>
      <c r="E25" s="62">
        <v>32</v>
      </c>
      <c r="F25" s="62">
        <v>35</v>
      </c>
      <c r="G25" s="62">
        <v>272417</v>
      </c>
      <c r="H25" s="62">
        <v>717.47</v>
      </c>
      <c r="I25" s="62">
        <v>22497.221000000001</v>
      </c>
      <c r="J25" s="62">
        <v>22497.197</v>
      </c>
      <c r="K25" s="63">
        <f t="shared" si="0"/>
        <v>0</v>
      </c>
      <c r="L25" s="62">
        <v>44994.417999999998</v>
      </c>
      <c r="M25" s="62">
        <v>44994.417999999998</v>
      </c>
      <c r="N25" s="64">
        <v>44994.417999999998</v>
      </c>
      <c r="O25" s="65">
        <v>5</v>
      </c>
      <c r="P25" s="62">
        <v>5</v>
      </c>
      <c r="Q25" s="62">
        <v>7</v>
      </c>
      <c r="R25" s="62">
        <v>41800</v>
      </c>
      <c r="S25" s="62">
        <v>24313.35</v>
      </c>
      <c r="T25" s="67">
        <f t="shared" si="1"/>
        <v>54.036369578110779</v>
      </c>
    </row>
    <row r="26" spans="1:21" x14ac:dyDescent="0.3">
      <c r="B26" s="59" t="s">
        <v>38</v>
      </c>
      <c r="C26" s="60"/>
      <c r="D26" s="61">
        <v>59</v>
      </c>
      <c r="E26" s="62">
        <v>59</v>
      </c>
      <c r="F26" s="62">
        <v>65</v>
      </c>
      <c r="G26" s="62">
        <v>441710</v>
      </c>
      <c r="H26" s="62">
        <v>1112.9000000000001</v>
      </c>
      <c r="I26" s="62">
        <v>29585.862000000001</v>
      </c>
      <c r="J26" s="62">
        <v>29585.824000000001</v>
      </c>
      <c r="K26" s="63">
        <f t="shared" si="0"/>
        <v>0</v>
      </c>
      <c r="L26" s="62">
        <v>59171.686000000002</v>
      </c>
      <c r="M26" s="62">
        <v>59171.686000000002</v>
      </c>
      <c r="N26" s="64">
        <v>59171.686000000002</v>
      </c>
      <c r="O26" s="65">
        <v>29</v>
      </c>
      <c r="P26" s="62">
        <v>29</v>
      </c>
      <c r="Q26" s="62">
        <v>30</v>
      </c>
      <c r="R26" s="62">
        <v>246267</v>
      </c>
      <c r="S26" s="62">
        <v>139220.51</v>
      </c>
      <c r="T26" s="67">
        <f t="shared" si="1"/>
        <v>235.28231052939748</v>
      </c>
    </row>
    <row r="27" spans="1:21" x14ac:dyDescent="0.3">
      <c r="B27" s="59" t="s">
        <v>39</v>
      </c>
      <c r="C27" s="60"/>
      <c r="D27" s="61">
        <v>61</v>
      </c>
      <c r="E27" s="62">
        <v>61</v>
      </c>
      <c r="F27" s="62">
        <v>70</v>
      </c>
      <c r="G27" s="62">
        <v>506039</v>
      </c>
      <c r="H27" s="62">
        <v>1168.79</v>
      </c>
      <c r="I27" s="62">
        <v>23799.353999999999</v>
      </c>
      <c r="J27" s="62">
        <v>23799.32</v>
      </c>
      <c r="K27" s="63">
        <f t="shared" si="0"/>
        <v>0</v>
      </c>
      <c r="L27" s="62">
        <v>47598.673999999999</v>
      </c>
      <c r="M27" s="62">
        <v>47598.673999999999</v>
      </c>
      <c r="N27" s="64">
        <v>47598.673999999999</v>
      </c>
      <c r="O27" s="65">
        <v>2</v>
      </c>
      <c r="P27" s="62">
        <v>2</v>
      </c>
      <c r="Q27" s="62">
        <v>2</v>
      </c>
      <c r="R27" s="62">
        <v>17566</v>
      </c>
      <c r="S27" s="62">
        <v>7500</v>
      </c>
      <c r="T27" s="68">
        <f t="shared" si="1"/>
        <v>15.756741458806184</v>
      </c>
    </row>
    <row r="28" spans="1:21" x14ac:dyDescent="0.3">
      <c r="B28" s="69" t="s">
        <v>40</v>
      </c>
      <c r="C28" s="70"/>
      <c r="D28" s="71">
        <f>SUM(D10:D27)</f>
        <v>3862</v>
      </c>
      <c r="E28" s="72">
        <f t="shared" ref="E28:S28" si="2">SUM(E10:E27)</f>
        <v>4325</v>
      </c>
      <c r="F28" s="72">
        <f t="shared" si="2"/>
        <v>21334</v>
      </c>
      <c r="G28" s="72">
        <f t="shared" si="2"/>
        <v>50158867.039999999</v>
      </c>
      <c r="H28" s="72">
        <f t="shared" si="2"/>
        <v>130620.44999999995</v>
      </c>
      <c r="I28" s="72">
        <f t="shared" si="2"/>
        <v>1035718.2370000001</v>
      </c>
      <c r="J28" s="72">
        <f t="shared" si="2"/>
        <v>2814155.3909999998</v>
      </c>
      <c r="K28" s="72">
        <f t="shared" si="2"/>
        <v>1802149.1099999999</v>
      </c>
      <c r="L28" s="72">
        <f t="shared" si="2"/>
        <v>6518640.4280000012</v>
      </c>
      <c r="M28" s="72">
        <f t="shared" si="2"/>
        <v>5652022.737999999</v>
      </c>
      <c r="N28" s="73">
        <f t="shared" si="2"/>
        <v>5328470.9067514008</v>
      </c>
      <c r="O28" s="74">
        <f t="shared" si="2"/>
        <v>913</v>
      </c>
      <c r="P28" s="72">
        <f t="shared" si="2"/>
        <v>1003</v>
      </c>
      <c r="Q28" s="72">
        <f t="shared" si="2"/>
        <v>4362</v>
      </c>
      <c r="R28" s="72">
        <f t="shared" si="2"/>
        <v>8358673.8299999982</v>
      </c>
      <c r="S28" s="72">
        <f t="shared" si="2"/>
        <v>7132603.8759999992</v>
      </c>
      <c r="T28" s="75">
        <f t="shared" si="1"/>
        <v>133.85836201081037</v>
      </c>
    </row>
    <row r="29" spans="1:21" x14ac:dyDescent="0.3">
      <c r="B29" s="76" t="s">
        <v>41</v>
      </c>
      <c r="C29" s="76"/>
    </row>
    <row r="30" spans="1:21" x14ac:dyDescent="0.3">
      <c r="B30" s="18"/>
      <c r="C30" s="18"/>
    </row>
    <row r="31" spans="1:21" ht="20.25" x14ac:dyDescent="0.3">
      <c r="B31" s="14" t="s">
        <v>42</v>
      </c>
      <c r="C31" s="15"/>
      <c r="T31" s="19" t="s">
        <v>43</v>
      </c>
    </row>
    <row r="32" spans="1:21" s="30" customFormat="1" x14ac:dyDescent="0.3">
      <c r="A32" s="1"/>
      <c r="B32" s="20" t="s">
        <v>3</v>
      </c>
      <c r="C32" s="21"/>
      <c r="D32" s="77" t="s">
        <v>4</v>
      </c>
      <c r="E32" s="23"/>
      <c r="F32" s="23"/>
      <c r="G32" s="23"/>
      <c r="H32" s="23"/>
      <c r="I32" s="23"/>
      <c r="J32" s="23"/>
      <c r="K32" s="23"/>
      <c r="L32" s="24"/>
      <c r="M32" s="24"/>
      <c r="N32" s="78"/>
      <c r="O32" s="26" t="s">
        <v>5</v>
      </c>
      <c r="P32" s="23"/>
      <c r="Q32" s="27"/>
      <c r="R32" s="27"/>
      <c r="S32" s="28"/>
      <c r="T32" s="29" t="s">
        <v>6</v>
      </c>
      <c r="U32" s="1"/>
    </row>
    <row r="33" spans="1:21" s="30" customFormat="1" x14ac:dyDescent="0.3">
      <c r="A33" s="1"/>
      <c r="B33" s="31"/>
      <c r="C33" s="32"/>
      <c r="D33" s="39" t="s">
        <v>7</v>
      </c>
      <c r="E33" s="34"/>
      <c r="F33" s="34"/>
      <c r="G33" s="35" t="s">
        <v>8</v>
      </c>
      <c r="H33" s="36" t="s">
        <v>9</v>
      </c>
      <c r="I33" s="34" t="s">
        <v>10</v>
      </c>
      <c r="J33" s="34"/>
      <c r="K33" s="34"/>
      <c r="L33" s="37"/>
      <c r="M33" s="37"/>
      <c r="N33" s="79"/>
      <c r="O33" s="39" t="s">
        <v>7</v>
      </c>
      <c r="P33" s="34"/>
      <c r="Q33" s="34"/>
      <c r="R33" s="40" t="s">
        <v>8</v>
      </c>
      <c r="S33" s="80" t="s">
        <v>11</v>
      </c>
      <c r="T33" s="81" t="s">
        <v>12</v>
      </c>
      <c r="U33" s="1"/>
    </row>
    <row r="34" spans="1:21" s="30" customFormat="1" x14ac:dyDescent="0.3">
      <c r="B34" s="42"/>
      <c r="C34" s="43"/>
      <c r="D34" s="48" t="s">
        <v>13</v>
      </c>
      <c r="E34" s="45" t="s">
        <v>7</v>
      </c>
      <c r="F34" s="45" t="s">
        <v>14</v>
      </c>
      <c r="G34" s="46"/>
      <c r="H34" s="46"/>
      <c r="I34" s="45" t="s">
        <v>15</v>
      </c>
      <c r="J34" s="45" t="s">
        <v>16</v>
      </c>
      <c r="K34" s="45" t="s">
        <v>17</v>
      </c>
      <c r="L34" s="45" t="s">
        <v>18</v>
      </c>
      <c r="M34" s="45" t="s">
        <v>19</v>
      </c>
      <c r="N34" s="47" t="s">
        <v>20</v>
      </c>
      <c r="O34" s="48" t="s">
        <v>13</v>
      </c>
      <c r="P34" s="45" t="s">
        <v>7</v>
      </c>
      <c r="Q34" s="49" t="s">
        <v>14</v>
      </c>
      <c r="R34" s="50"/>
      <c r="S34" s="82" t="s">
        <v>21</v>
      </c>
      <c r="T34" s="83"/>
    </row>
    <row r="35" spans="1:21" s="30" customFormat="1" x14ac:dyDescent="0.3">
      <c r="B35" s="84" t="s">
        <v>44</v>
      </c>
      <c r="C35" s="85" t="s">
        <v>45</v>
      </c>
      <c r="D35" s="65">
        <v>57</v>
      </c>
      <c r="E35" s="62">
        <v>63</v>
      </c>
      <c r="F35" s="62">
        <v>87</v>
      </c>
      <c r="G35" s="62">
        <v>561620</v>
      </c>
      <c r="H35" s="62">
        <v>4451.3999999999996</v>
      </c>
      <c r="I35" s="62">
        <v>36007.14</v>
      </c>
      <c r="J35" s="62">
        <v>180016.57</v>
      </c>
      <c r="K35" s="63">
        <f>+M35-I35-J35</f>
        <v>144011.41999999998</v>
      </c>
      <c r="L35" s="62">
        <v>428619.69</v>
      </c>
      <c r="M35" s="62">
        <v>360035.13</v>
      </c>
      <c r="N35" s="64">
        <v>339015.83</v>
      </c>
      <c r="O35" s="65">
        <v>50</v>
      </c>
      <c r="P35" s="62">
        <v>70</v>
      </c>
      <c r="Q35" s="62">
        <v>125</v>
      </c>
      <c r="R35" s="62">
        <v>1123662</v>
      </c>
      <c r="S35" s="64">
        <v>1680757.0149999999</v>
      </c>
      <c r="T35" s="67">
        <f t="shared" ref="T35:T71" si="3">IF(N35=0,0,S35/N35*100)</f>
        <v>495.77537868954369</v>
      </c>
    </row>
    <row r="36" spans="1:21" s="30" customFormat="1" x14ac:dyDescent="0.3">
      <c r="B36" s="84"/>
      <c r="C36" s="86" t="s">
        <v>46</v>
      </c>
      <c r="D36" s="87">
        <v>34</v>
      </c>
      <c r="E36" s="88">
        <v>35</v>
      </c>
      <c r="F36" s="88">
        <v>51</v>
      </c>
      <c r="G36" s="88">
        <v>310771</v>
      </c>
      <c r="H36" s="88">
        <v>1683.22</v>
      </c>
      <c r="I36" s="88">
        <v>11648.04</v>
      </c>
      <c r="J36" s="88">
        <v>58233</v>
      </c>
      <c r="K36" s="63">
        <f t="shared" ref="K36:K40" si="4">+M36-I36-J36</f>
        <v>46585.670000000013</v>
      </c>
      <c r="L36" s="88">
        <v>138651.88</v>
      </c>
      <c r="M36" s="88">
        <v>116466.71</v>
      </c>
      <c r="N36" s="89">
        <v>109667.15</v>
      </c>
      <c r="O36" s="87">
        <v>15</v>
      </c>
      <c r="P36" s="88">
        <v>15</v>
      </c>
      <c r="Q36" s="88">
        <v>22</v>
      </c>
      <c r="R36" s="88">
        <v>236045</v>
      </c>
      <c r="S36" s="89">
        <v>98485.562000000005</v>
      </c>
      <c r="T36" s="90">
        <f t="shared" si="3"/>
        <v>89.804068036782212</v>
      </c>
    </row>
    <row r="37" spans="1:21" s="30" customFormat="1" x14ac:dyDescent="0.3">
      <c r="B37" s="84"/>
      <c r="C37" s="86" t="s">
        <v>47</v>
      </c>
      <c r="D37" s="87">
        <v>3</v>
      </c>
      <c r="E37" s="88">
        <v>3</v>
      </c>
      <c r="F37" s="88">
        <v>3</v>
      </c>
      <c r="G37" s="88">
        <v>62020</v>
      </c>
      <c r="H37" s="88">
        <v>166.92</v>
      </c>
      <c r="I37" s="88">
        <v>761.55</v>
      </c>
      <c r="J37" s="88">
        <v>3807.05</v>
      </c>
      <c r="K37" s="63">
        <f t="shared" si="4"/>
        <v>3045.5599999999995</v>
      </c>
      <c r="L37" s="88">
        <v>9065.0400000000009</v>
      </c>
      <c r="M37" s="88">
        <v>7614.16</v>
      </c>
      <c r="N37" s="89">
        <v>7169.63</v>
      </c>
      <c r="O37" s="87">
        <v>3</v>
      </c>
      <c r="P37" s="88">
        <v>3</v>
      </c>
      <c r="Q37" s="88">
        <v>3</v>
      </c>
      <c r="R37" s="88">
        <v>131706</v>
      </c>
      <c r="S37" s="89">
        <v>88573.08</v>
      </c>
      <c r="T37" s="90">
        <f t="shared" si="3"/>
        <v>1235.3926213765565</v>
      </c>
    </row>
    <row r="38" spans="1:21" s="30" customFormat="1" x14ac:dyDescent="0.3">
      <c r="B38" s="84"/>
      <c r="C38" s="86" t="s">
        <v>48</v>
      </c>
      <c r="D38" s="87">
        <v>15</v>
      </c>
      <c r="E38" s="88">
        <v>16</v>
      </c>
      <c r="F38" s="88">
        <v>16</v>
      </c>
      <c r="G38" s="88">
        <v>220273</v>
      </c>
      <c r="H38" s="88">
        <v>111.58</v>
      </c>
      <c r="I38" s="88">
        <v>1138.0899999999999</v>
      </c>
      <c r="J38" s="88">
        <v>5686.42</v>
      </c>
      <c r="K38" s="63">
        <f t="shared" si="4"/>
        <v>4548.8500000000004</v>
      </c>
      <c r="L38" s="88">
        <v>13540.45</v>
      </c>
      <c r="M38" s="88">
        <v>11373.36</v>
      </c>
      <c r="N38" s="89">
        <v>10709.29</v>
      </c>
      <c r="O38" s="87">
        <v>4</v>
      </c>
      <c r="P38" s="88">
        <v>4</v>
      </c>
      <c r="Q38" s="88">
        <v>4</v>
      </c>
      <c r="R38" s="88">
        <v>103585</v>
      </c>
      <c r="S38" s="89">
        <v>28295.440999999999</v>
      </c>
      <c r="T38" s="90">
        <f t="shared" si="3"/>
        <v>264.21397683693317</v>
      </c>
    </row>
    <row r="39" spans="1:21" s="30" customFormat="1" x14ac:dyDescent="0.3">
      <c r="B39" s="84"/>
      <c r="C39" s="86" t="s">
        <v>49</v>
      </c>
      <c r="D39" s="87">
        <v>0</v>
      </c>
      <c r="E39" s="88"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  <c r="K39" s="63">
        <f t="shared" si="4"/>
        <v>0</v>
      </c>
      <c r="L39" s="88">
        <v>0</v>
      </c>
      <c r="M39" s="88">
        <v>0</v>
      </c>
      <c r="N39" s="89">
        <v>0</v>
      </c>
      <c r="O39" s="87">
        <v>0</v>
      </c>
      <c r="P39" s="88">
        <v>0</v>
      </c>
      <c r="Q39" s="88">
        <v>0</v>
      </c>
      <c r="R39" s="88">
        <v>0</v>
      </c>
      <c r="S39" s="89">
        <v>0</v>
      </c>
      <c r="T39" s="90">
        <f t="shared" si="3"/>
        <v>0</v>
      </c>
    </row>
    <row r="40" spans="1:21" s="30" customFormat="1" x14ac:dyDescent="0.3">
      <c r="B40" s="84"/>
      <c r="C40" s="86" t="s">
        <v>50</v>
      </c>
      <c r="D40" s="87">
        <v>0</v>
      </c>
      <c r="E40" s="88">
        <v>0</v>
      </c>
      <c r="F40" s="88">
        <v>0</v>
      </c>
      <c r="G40" s="88">
        <v>0</v>
      </c>
      <c r="H40" s="88">
        <v>0</v>
      </c>
      <c r="I40" s="88">
        <v>0</v>
      </c>
      <c r="J40" s="88">
        <v>0</v>
      </c>
      <c r="K40" s="63">
        <f t="shared" si="4"/>
        <v>0</v>
      </c>
      <c r="L40" s="88">
        <v>0</v>
      </c>
      <c r="M40" s="88">
        <v>0</v>
      </c>
      <c r="N40" s="89">
        <v>0</v>
      </c>
      <c r="O40" s="87">
        <v>0</v>
      </c>
      <c r="P40" s="88">
        <v>0</v>
      </c>
      <c r="Q40" s="88">
        <v>0</v>
      </c>
      <c r="R40" s="88">
        <v>0</v>
      </c>
      <c r="S40" s="89">
        <v>0</v>
      </c>
      <c r="T40" s="90">
        <f t="shared" si="3"/>
        <v>0</v>
      </c>
    </row>
    <row r="41" spans="1:21" s="30" customFormat="1" x14ac:dyDescent="0.3">
      <c r="B41" s="84"/>
      <c r="C41" s="91" t="s">
        <v>51</v>
      </c>
      <c r="D41" s="92">
        <f>SUM(D35:D39)</f>
        <v>109</v>
      </c>
      <c r="E41" s="93">
        <f t="shared" ref="E41:H41" si="5">SUM(E35:E39)</f>
        <v>117</v>
      </c>
      <c r="F41" s="93">
        <f t="shared" si="5"/>
        <v>157</v>
      </c>
      <c r="G41" s="93">
        <f t="shared" si="5"/>
        <v>1154684</v>
      </c>
      <c r="H41" s="93">
        <f t="shared" si="5"/>
        <v>6413.12</v>
      </c>
      <c r="I41" s="94">
        <f t="shared" ref="I41:S41" si="6">SUM(I35:I40)</f>
        <v>49554.82</v>
      </c>
      <c r="J41" s="94">
        <f t="shared" si="6"/>
        <v>247743.04</v>
      </c>
      <c r="K41" s="95">
        <f t="shared" si="6"/>
        <v>198191.5</v>
      </c>
      <c r="L41" s="94">
        <f t="shared" si="6"/>
        <v>589877.06000000006</v>
      </c>
      <c r="M41" s="94">
        <f t="shared" si="6"/>
        <v>495489.36</v>
      </c>
      <c r="N41" s="96">
        <f t="shared" si="6"/>
        <v>466561.89999999997</v>
      </c>
      <c r="O41" s="92">
        <f t="shared" si="6"/>
        <v>72</v>
      </c>
      <c r="P41" s="94">
        <f t="shared" si="6"/>
        <v>92</v>
      </c>
      <c r="Q41" s="94">
        <f t="shared" si="6"/>
        <v>154</v>
      </c>
      <c r="R41" s="94">
        <f t="shared" si="6"/>
        <v>1594998</v>
      </c>
      <c r="S41" s="96">
        <f t="shared" si="6"/>
        <v>1896111.098</v>
      </c>
      <c r="T41" s="97">
        <f t="shared" si="3"/>
        <v>406.40075797016431</v>
      </c>
    </row>
    <row r="42" spans="1:21" s="30" customFormat="1" x14ac:dyDescent="0.3">
      <c r="B42" s="98" t="s">
        <v>52</v>
      </c>
      <c r="C42" s="86" t="s">
        <v>53</v>
      </c>
      <c r="D42" s="87">
        <v>44</v>
      </c>
      <c r="E42" s="88">
        <v>49</v>
      </c>
      <c r="F42" s="88">
        <v>74</v>
      </c>
      <c r="G42" s="88">
        <v>455860</v>
      </c>
      <c r="H42" s="88">
        <v>4847.76</v>
      </c>
      <c r="I42" s="88">
        <v>99529.01</v>
      </c>
      <c r="J42" s="88">
        <v>461192.18</v>
      </c>
      <c r="K42" s="63">
        <f t="shared" ref="K42" si="7">+M42-I42-J42</f>
        <v>373812.49999999994</v>
      </c>
      <c r="L42" s="88">
        <v>1112604.8799999999</v>
      </c>
      <c r="M42" s="88">
        <v>934533.69</v>
      </c>
      <c r="N42" s="89">
        <v>879975.01</v>
      </c>
      <c r="O42" s="87">
        <v>0</v>
      </c>
      <c r="P42" s="88">
        <v>0</v>
      </c>
      <c r="Q42" s="88">
        <v>0</v>
      </c>
      <c r="R42" s="88">
        <v>0</v>
      </c>
      <c r="S42" s="89">
        <v>0</v>
      </c>
      <c r="T42" s="90">
        <f>IF(N42=0,0,S42/N42*100)</f>
        <v>0</v>
      </c>
    </row>
    <row r="43" spans="1:21" s="30" customFormat="1" x14ac:dyDescent="0.3">
      <c r="B43" s="84" t="s">
        <v>54</v>
      </c>
      <c r="C43" s="86" t="s">
        <v>55</v>
      </c>
      <c r="D43" s="87">
        <v>27</v>
      </c>
      <c r="E43" s="88">
        <v>28</v>
      </c>
      <c r="F43" s="88">
        <v>39</v>
      </c>
      <c r="G43" s="88">
        <v>249285</v>
      </c>
      <c r="H43" s="88">
        <v>1356.56</v>
      </c>
      <c r="I43" s="88">
        <v>14342.89</v>
      </c>
      <c r="J43" s="88">
        <v>60454.12</v>
      </c>
      <c r="K43" s="63">
        <f>+M43-I43-J43</f>
        <v>49864.090000000004</v>
      </c>
      <c r="L43" s="88">
        <v>148405.87</v>
      </c>
      <c r="M43" s="88">
        <v>124661.1</v>
      </c>
      <c r="N43" s="89">
        <v>117383.18</v>
      </c>
      <c r="O43" s="87">
        <v>0</v>
      </c>
      <c r="P43" s="88">
        <v>0</v>
      </c>
      <c r="Q43" s="88">
        <v>0</v>
      </c>
      <c r="R43" s="88">
        <v>0</v>
      </c>
      <c r="S43" s="89">
        <v>0</v>
      </c>
      <c r="T43" s="90">
        <f>IF(N43=0,0,S43/N43*100)</f>
        <v>0</v>
      </c>
    </row>
    <row r="44" spans="1:21" s="30" customFormat="1" x14ac:dyDescent="0.3">
      <c r="B44" s="84"/>
      <c r="C44" s="86" t="s">
        <v>56</v>
      </c>
      <c r="D44" s="87">
        <v>3</v>
      </c>
      <c r="E44" s="88">
        <v>3</v>
      </c>
      <c r="F44" s="88">
        <v>3</v>
      </c>
      <c r="G44" s="88">
        <v>62020</v>
      </c>
      <c r="H44" s="88">
        <v>241.79</v>
      </c>
      <c r="I44" s="88">
        <v>4144</v>
      </c>
      <c r="J44" s="88">
        <v>8287.9</v>
      </c>
      <c r="K44" s="63">
        <f t="shared" ref="K44" si="8">+M44-I44-J44</f>
        <v>8287.8900000000012</v>
      </c>
      <c r="L44" s="88">
        <v>24670.68</v>
      </c>
      <c r="M44" s="88">
        <v>20719.79</v>
      </c>
      <c r="N44" s="89">
        <v>19510.150000000001</v>
      </c>
      <c r="O44" s="87">
        <v>0</v>
      </c>
      <c r="P44" s="88">
        <v>0</v>
      </c>
      <c r="Q44" s="88">
        <v>0</v>
      </c>
      <c r="R44" s="88">
        <v>0</v>
      </c>
      <c r="S44" s="89">
        <v>0</v>
      </c>
      <c r="T44" s="90">
        <f>IF(N44=0,0,S44/N44*100)</f>
        <v>0</v>
      </c>
    </row>
    <row r="45" spans="1:21" s="30" customFormat="1" x14ac:dyDescent="0.3">
      <c r="B45" s="84"/>
      <c r="C45" s="86" t="s">
        <v>57</v>
      </c>
      <c r="D45" s="87">
        <v>15</v>
      </c>
      <c r="E45" s="88">
        <v>15</v>
      </c>
      <c r="F45" s="88">
        <v>18</v>
      </c>
      <c r="G45" s="88">
        <v>78361</v>
      </c>
      <c r="H45" s="88">
        <v>251.81</v>
      </c>
      <c r="I45" s="88">
        <v>5422.76</v>
      </c>
      <c r="J45" s="88">
        <v>16714.169999999998</v>
      </c>
      <c r="K45" s="63">
        <f>+M45-I45-J45</f>
        <v>14757.690000000002</v>
      </c>
      <c r="L45" s="88">
        <v>43923.519999999997</v>
      </c>
      <c r="M45" s="88">
        <v>36894.620000000003</v>
      </c>
      <c r="N45" s="89">
        <v>34740.620000000003</v>
      </c>
      <c r="O45" s="87">
        <v>0</v>
      </c>
      <c r="P45" s="88">
        <v>0</v>
      </c>
      <c r="Q45" s="88">
        <v>0</v>
      </c>
      <c r="R45" s="88">
        <v>0</v>
      </c>
      <c r="S45" s="89">
        <v>0</v>
      </c>
      <c r="T45" s="90">
        <f>IF(N45=0,0,S45/N45*100)</f>
        <v>0</v>
      </c>
    </row>
    <row r="46" spans="1:21" s="30" customFormat="1" x14ac:dyDescent="0.3">
      <c r="B46" s="84"/>
      <c r="C46" s="91" t="s">
        <v>51</v>
      </c>
      <c r="D46" s="92">
        <f>SUM(D42:D45)</f>
        <v>89</v>
      </c>
      <c r="E46" s="93">
        <f t="shared" ref="E46:S46" si="9">SUM(E42:E45)</f>
        <v>95</v>
      </c>
      <c r="F46" s="93">
        <f t="shared" si="9"/>
        <v>134</v>
      </c>
      <c r="G46" s="93">
        <f t="shared" si="9"/>
        <v>845526</v>
      </c>
      <c r="H46" s="93">
        <f t="shared" si="9"/>
        <v>6697.92</v>
      </c>
      <c r="I46" s="94">
        <f t="shared" si="9"/>
        <v>123438.65999999999</v>
      </c>
      <c r="J46" s="94">
        <f t="shared" si="9"/>
        <v>546648.37</v>
      </c>
      <c r="K46" s="95">
        <f t="shared" si="9"/>
        <v>446722.17</v>
      </c>
      <c r="L46" s="94">
        <f t="shared" si="9"/>
        <v>1329604.95</v>
      </c>
      <c r="M46" s="94">
        <f t="shared" si="9"/>
        <v>1116809.2000000002</v>
      </c>
      <c r="N46" s="96">
        <f t="shared" si="9"/>
        <v>1051608.96</v>
      </c>
      <c r="O46" s="92">
        <f t="shared" si="9"/>
        <v>0</v>
      </c>
      <c r="P46" s="94">
        <f t="shared" si="9"/>
        <v>0</v>
      </c>
      <c r="Q46" s="94">
        <f t="shared" si="9"/>
        <v>0</v>
      </c>
      <c r="R46" s="94">
        <f t="shared" si="9"/>
        <v>0</v>
      </c>
      <c r="S46" s="96">
        <f t="shared" si="9"/>
        <v>0</v>
      </c>
      <c r="T46" s="97">
        <f t="shared" ref="T46" si="10">IF(N46=0,0,S46/N46*100)</f>
        <v>0</v>
      </c>
    </row>
    <row r="47" spans="1:21" s="30" customFormat="1" x14ac:dyDescent="0.3">
      <c r="B47" s="98" t="s">
        <v>58</v>
      </c>
      <c r="C47" s="86" t="s">
        <v>59</v>
      </c>
      <c r="D47" s="87">
        <v>1</v>
      </c>
      <c r="E47" s="88">
        <v>1</v>
      </c>
      <c r="F47" s="88">
        <v>1</v>
      </c>
      <c r="G47" s="88">
        <v>12121</v>
      </c>
      <c r="H47" s="88">
        <v>155.79</v>
      </c>
      <c r="I47" s="88">
        <v>1048.93</v>
      </c>
      <c r="J47" s="88">
        <v>5244.46</v>
      </c>
      <c r="K47" s="63">
        <f t="shared" ref="K47:K52" si="11">+M47-I47-J47</f>
        <v>4195.55</v>
      </c>
      <c r="L47" s="88">
        <v>12485.39</v>
      </c>
      <c r="M47" s="88">
        <v>10488.94</v>
      </c>
      <c r="N47" s="89">
        <v>9876.59</v>
      </c>
      <c r="O47" s="87">
        <v>0</v>
      </c>
      <c r="P47" s="88">
        <v>0</v>
      </c>
      <c r="Q47" s="88">
        <v>0</v>
      </c>
      <c r="R47" s="88">
        <v>0</v>
      </c>
      <c r="S47" s="89">
        <v>0</v>
      </c>
      <c r="T47" s="90">
        <f t="shared" si="3"/>
        <v>0</v>
      </c>
    </row>
    <row r="48" spans="1:21" s="30" customFormat="1" x14ac:dyDescent="0.3">
      <c r="B48" s="84"/>
      <c r="C48" s="86" t="s">
        <v>60</v>
      </c>
      <c r="D48" s="87">
        <v>0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63">
        <f t="shared" si="11"/>
        <v>0</v>
      </c>
      <c r="L48" s="88">
        <v>0</v>
      </c>
      <c r="M48" s="88">
        <v>0</v>
      </c>
      <c r="N48" s="89">
        <v>0</v>
      </c>
      <c r="O48" s="87">
        <v>0</v>
      </c>
      <c r="P48" s="88">
        <v>0</v>
      </c>
      <c r="Q48" s="88">
        <v>0</v>
      </c>
      <c r="R48" s="88">
        <v>0</v>
      </c>
      <c r="S48" s="89">
        <v>0</v>
      </c>
      <c r="T48" s="90">
        <f t="shared" si="3"/>
        <v>0</v>
      </c>
    </row>
    <row r="49" spans="2:20" s="30" customFormat="1" x14ac:dyDescent="0.3">
      <c r="B49" s="84"/>
      <c r="C49" s="86" t="s">
        <v>61</v>
      </c>
      <c r="D49" s="87">
        <v>0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63">
        <f t="shared" si="11"/>
        <v>0</v>
      </c>
      <c r="L49" s="88">
        <v>0</v>
      </c>
      <c r="M49" s="88">
        <v>0</v>
      </c>
      <c r="N49" s="89">
        <v>0</v>
      </c>
      <c r="O49" s="87">
        <v>0</v>
      </c>
      <c r="P49" s="88">
        <v>0</v>
      </c>
      <c r="Q49" s="88">
        <v>0</v>
      </c>
      <c r="R49" s="88">
        <v>0</v>
      </c>
      <c r="S49" s="89">
        <v>0</v>
      </c>
      <c r="T49" s="90">
        <f t="shared" si="3"/>
        <v>0</v>
      </c>
    </row>
    <row r="50" spans="2:20" s="30" customFormat="1" x14ac:dyDescent="0.3">
      <c r="B50" s="84"/>
      <c r="C50" s="86" t="s">
        <v>62</v>
      </c>
      <c r="D50" s="87">
        <v>0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63">
        <f t="shared" si="11"/>
        <v>0</v>
      </c>
      <c r="L50" s="88">
        <v>0</v>
      </c>
      <c r="M50" s="88">
        <v>0</v>
      </c>
      <c r="N50" s="89">
        <v>0</v>
      </c>
      <c r="O50" s="87">
        <v>0</v>
      </c>
      <c r="P50" s="88">
        <v>0</v>
      </c>
      <c r="Q50" s="88">
        <v>0</v>
      </c>
      <c r="R50" s="88">
        <v>0</v>
      </c>
      <c r="S50" s="89">
        <v>0</v>
      </c>
      <c r="T50" s="90">
        <f t="shared" si="3"/>
        <v>0</v>
      </c>
    </row>
    <row r="51" spans="2:20" s="30" customFormat="1" x14ac:dyDescent="0.3">
      <c r="B51" s="84"/>
      <c r="C51" s="86" t="s">
        <v>63</v>
      </c>
      <c r="D51" s="87">
        <v>0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63">
        <f t="shared" si="11"/>
        <v>0</v>
      </c>
      <c r="L51" s="88">
        <v>0</v>
      </c>
      <c r="M51" s="88">
        <v>0</v>
      </c>
      <c r="N51" s="89">
        <v>0</v>
      </c>
      <c r="O51" s="87">
        <v>0</v>
      </c>
      <c r="P51" s="88">
        <v>0</v>
      </c>
      <c r="Q51" s="88">
        <v>0</v>
      </c>
      <c r="R51" s="88">
        <v>0</v>
      </c>
      <c r="S51" s="89">
        <v>0</v>
      </c>
      <c r="T51" s="90">
        <f t="shared" si="3"/>
        <v>0</v>
      </c>
    </row>
    <row r="52" spans="2:20" s="30" customFormat="1" x14ac:dyDescent="0.3">
      <c r="B52" s="84"/>
      <c r="C52" s="86" t="s">
        <v>64</v>
      </c>
      <c r="D52" s="87">
        <v>0</v>
      </c>
      <c r="E52" s="88">
        <v>0</v>
      </c>
      <c r="F52" s="88">
        <v>0</v>
      </c>
      <c r="G52" s="88">
        <v>0</v>
      </c>
      <c r="H52" s="88">
        <v>0</v>
      </c>
      <c r="I52" s="88">
        <v>0</v>
      </c>
      <c r="J52" s="88">
        <v>0</v>
      </c>
      <c r="K52" s="63">
        <f t="shared" si="11"/>
        <v>0</v>
      </c>
      <c r="L52" s="88">
        <v>0</v>
      </c>
      <c r="M52" s="88">
        <v>0</v>
      </c>
      <c r="N52" s="89">
        <v>0</v>
      </c>
      <c r="O52" s="87">
        <v>0</v>
      </c>
      <c r="P52" s="88">
        <v>0</v>
      </c>
      <c r="Q52" s="88">
        <v>0</v>
      </c>
      <c r="R52" s="88">
        <v>0</v>
      </c>
      <c r="S52" s="89">
        <v>0</v>
      </c>
      <c r="T52" s="90">
        <f t="shared" si="3"/>
        <v>0</v>
      </c>
    </row>
    <row r="53" spans="2:20" s="30" customFormat="1" x14ac:dyDescent="0.3">
      <c r="B53" s="99"/>
      <c r="C53" s="91" t="s">
        <v>51</v>
      </c>
      <c r="D53" s="92">
        <f>SUM(D47:D52)</f>
        <v>1</v>
      </c>
      <c r="E53" s="93">
        <f t="shared" ref="E53:S53" si="12">SUM(E47:E52)</f>
        <v>1</v>
      </c>
      <c r="F53" s="93">
        <f t="shared" si="12"/>
        <v>1</v>
      </c>
      <c r="G53" s="93">
        <f t="shared" si="12"/>
        <v>12121</v>
      </c>
      <c r="H53" s="93">
        <f t="shared" si="12"/>
        <v>155.79</v>
      </c>
      <c r="I53" s="93">
        <f t="shared" si="12"/>
        <v>1048.93</v>
      </c>
      <c r="J53" s="93">
        <f t="shared" si="12"/>
        <v>5244.46</v>
      </c>
      <c r="K53" s="93">
        <f t="shared" si="12"/>
        <v>4195.55</v>
      </c>
      <c r="L53" s="93">
        <f t="shared" si="12"/>
        <v>12485.39</v>
      </c>
      <c r="M53" s="93">
        <f t="shared" si="12"/>
        <v>10488.94</v>
      </c>
      <c r="N53" s="100">
        <f t="shared" si="12"/>
        <v>9876.59</v>
      </c>
      <c r="O53" s="92">
        <f t="shared" si="12"/>
        <v>0</v>
      </c>
      <c r="P53" s="93">
        <f t="shared" si="12"/>
        <v>0</v>
      </c>
      <c r="Q53" s="93">
        <f t="shared" si="12"/>
        <v>0</v>
      </c>
      <c r="R53" s="93">
        <f t="shared" si="12"/>
        <v>0</v>
      </c>
      <c r="S53" s="100">
        <f t="shared" si="12"/>
        <v>0</v>
      </c>
      <c r="T53" s="97">
        <f t="shared" si="3"/>
        <v>0</v>
      </c>
    </row>
    <row r="54" spans="2:20" s="30" customFormat="1" x14ac:dyDescent="0.3">
      <c r="B54" s="98" t="s">
        <v>65</v>
      </c>
      <c r="C54" s="86" t="s">
        <v>66</v>
      </c>
      <c r="D54" s="87">
        <v>0</v>
      </c>
      <c r="E54" s="88">
        <v>0</v>
      </c>
      <c r="F54" s="88">
        <v>0</v>
      </c>
      <c r="G54" s="88">
        <v>0</v>
      </c>
      <c r="H54" s="88">
        <v>0</v>
      </c>
      <c r="I54" s="88">
        <v>0</v>
      </c>
      <c r="J54" s="88">
        <v>0</v>
      </c>
      <c r="K54" s="63">
        <f t="shared" ref="K54:K60" si="13">+M54-I54-J54</f>
        <v>0</v>
      </c>
      <c r="L54" s="88">
        <v>0</v>
      </c>
      <c r="M54" s="88">
        <v>0</v>
      </c>
      <c r="N54" s="89">
        <v>0</v>
      </c>
      <c r="O54" s="87">
        <v>0</v>
      </c>
      <c r="P54" s="88">
        <v>0</v>
      </c>
      <c r="Q54" s="88">
        <v>0</v>
      </c>
      <c r="R54" s="88">
        <v>0</v>
      </c>
      <c r="S54" s="89">
        <v>0</v>
      </c>
      <c r="T54" s="90">
        <f t="shared" si="3"/>
        <v>0</v>
      </c>
    </row>
    <row r="55" spans="2:20" s="30" customFormat="1" x14ac:dyDescent="0.3">
      <c r="B55" s="84" t="s">
        <v>67</v>
      </c>
      <c r="C55" s="86" t="s">
        <v>68</v>
      </c>
      <c r="D55" s="87">
        <v>0</v>
      </c>
      <c r="E55" s="88">
        <v>0</v>
      </c>
      <c r="F55" s="88">
        <v>0</v>
      </c>
      <c r="G55" s="88">
        <v>0</v>
      </c>
      <c r="H55" s="88">
        <v>0</v>
      </c>
      <c r="I55" s="88">
        <v>0</v>
      </c>
      <c r="J55" s="88">
        <v>0</v>
      </c>
      <c r="K55" s="63">
        <f t="shared" si="13"/>
        <v>0</v>
      </c>
      <c r="L55" s="88">
        <v>0</v>
      </c>
      <c r="M55" s="88">
        <v>0</v>
      </c>
      <c r="N55" s="89">
        <v>0</v>
      </c>
      <c r="O55" s="87">
        <v>0</v>
      </c>
      <c r="P55" s="88">
        <v>0</v>
      </c>
      <c r="Q55" s="88">
        <v>0</v>
      </c>
      <c r="R55" s="88">
        <v>0</v>
      </c>
      <c r="S55" s="89">
        <v>0</v>
      </c>
      <c r="T55" s="90">
        <f t="shared" si="3"/>
        <v>0</v>
      </c>
    </row>
    <row r="56" spans="2:20" s="30" customFormat="1" x14ac:dyDescent="0.3">
      <c r="B56" s="84"/>
      <c r="C56" s="86" t="s">
        <v>69</v>
      </c>
      <c r="D56" s="87">
        <v>2</v>
      </c>
      <c r="E56" s="88">
        <v>2</v>
      </c>
      <c r="F56" s="88">
        <v>2</v>
      </c>
      <c r="G56" s="88">
        <v>7214</v>
      </c>
      <c r="H56" s="88">
        <v>47.7</v>
      </c>
      <c r="I56" s="88">
        <v>1011.6</v>
      </c>
      <c r="J56" s="88">
        <v>5057.88</v>
      </c>
      <c r="K56" s="63">
        <f t="shared" si="13"/>
        <v>4046.2799999999997</v>
      </c>
      <c r="L56" s="88">
        <v>12044.12</v>
      </c>
      <c r="M56" s="88">
        <v>10115.76</v>
      </c>
      <c r="N56" s="89">
        <v>9525.19</v>
      </c>
      <c r="O56" s="87">
        <v>2</v>
      </c>
      <c r="P56" s="88">
        <v>2</v>
      </c>
      <c r="Q56" s="88">
        <v>2</v>
      </c>
      <c r="R56" s="88">
        <v>7214</v>
      </c>
      <c r="S56" s="89">
        <v>37514.796000000002</v>
      </c>
      <c r="T56" s="90">
        <f t="shared" si="3"/>
        <v>393.848269693308</v>
      </c>
    </row>
    <row r="57" spans="2:20" s="30" customFormat="1" x14ac:dyDescent="0.3">
      <c r="B57" s="84"/>
      <c r="C57" s="86" t="s">
        <v>70</v>
      </c>
      <c r="D57" s="87">
        <v>98</v>
      </c>
      <c r="E57" s="88">
        <v>101</v>
      </c>
      <c r="F57" s="88">
        <v>142</v>
      </c>
      <c r="G57" s="88">
        <v>562824.9</v>
      </c>
      <c r="H57" s="88">
        <v>946.13</v>
      </c>
      <c r="I57" s="88">
        <v>10711.99</v>
      </c>
      <c r="J57" s="88">
        <v>53670.36</v>
      </c>
      <c r="K57" s="63">
        <f t="shared" si="13"/>
        <v>42959.199999999997</v>
      </c>
      <c r="L57" s="88">
        <v>127839.53</v>
      </c>
      <c r="M57" s="88">
        <v>107341.55</v>
      </c>
      <c r="N57" s="89">
        <v>101074.83</v>
      </c>
      <c r="O57" s="87">
        <v>15</v>
      </c>
      <c r="P57" s="88">
        <v>15</v>
      </c>
      <c r="Q57" s="88">
        <v>18</v>
      </c>
      <c r="R57" s="88">
        <v>145837</v>
      </c>
      <c r="S57" s="89">
        <v>73756.638999999996</v>
      </c>
      <c r="T57" s="90">
        <f t="shared" si="3"/>
        <v>72.972310712765974</v>
      </c>
    </row>
    <row r="58" spans="2:20" s="30" customFormat="1" x14ac:dyDescent="0.3">
      <c r="B58" s="84"/>
      <c r="C58" s="86" t="s">
        <v>71</v>
      </c>
      <c r="D58" s="87">
        <v>0</v>
      </c>
      <c r="E58" s="88">
        <v>0</v>
      </c>
      <c r="F58" s="88">
        <v>0</v>
      </c>
      <c r="G58" s="88">
        <v>0</v>
      </c>
      <c r="H58" s="88">
        <v>0</v>
      </c>
      <c r="I58" s="88">
        <v>0</v>
      </c>
      <c r="J58" s="88">
        <v>0</v>
      </c>
      <c r="K58" s="63">
        <f t="shared" si="13"/>
        <v>0</v>
      </c>
      <c r="L58" s="88">
        <v>0</v>
      </c>
      <c r="M58" s="88">
        <v>0</v>
      </c>
      <c r="N58" s="89">
        <v>0</v>
      </c>
      <c r="O58" s="87">
        <v>0</v>
      </c>
      <c r="P58" s="88">
        <v>0</v>
      </c>
      <c r="Q58" s="88">
        <v>0</v>
      </c>
      <c r="R58" s="88">
        <v>0</v>
      </c>
      <c r="S58" s="89">
        <v>0</v>
      </c>
      <c r="T58" s="90">
        <f t="shared" si="3"/>
        <v>0</v>
      </c>
    </row>
    <row r="59" spans="2:20" s="30" customFormat="1" x14ac:dyDescent="0.3">
      <c r="B59" s="84"/>
      <c r="C59" s="86" t="s">
        <v>72</v>
      </c>
      <c r="D59" s="87">
        <v>3</v>
      </c>
      <c r="E59" s="88">
        <v>3</v>
      </c>
      <c r="F59" s="88">
        <v>3</v>
      </c>
      <c r="G59" s="88">
        <v>10282</v>
      </c>
      <c r="H59" s="88">
        <v>53.06</v>
      </c>
      <c r="I59" s="88">
        <v>145.15</v>
      </c>
      <c r="J59" s="88">
        <v>725.45</v>
      </c>
      <c r="K59" s="63">
        <f t="shared" si="13"/>
        <v>580.31999999999994</v>
      </c>
      <c r="L59" s="88">
        <v>1727.84</v>
      </c>
      <c r="M59" s="88">
        <v>1450.92</v>
      </c>
      <c r="N59" s="89">
        <v>1366.2</v>
      </c>
      <c r="O59" s="87">
        <v>2</v>
      </c>
      <c r="P59" s="88">
        <v>2</v>
      </c>
      <c r="Q59" s="88">
        <v>2</v>
      </c>
      <c r="R59" s="88">
        <v>9201</v>
      </c>
      <c r="S59" s="89">
        <v>20502.066999999999</v>
      </c>
      <c r="T59" s="90">
        <f t="shared" si="3"/>
        <v>1500.6636656419264</v>
      </c>
    </row>
    <row r="60" spans="2:20" s="30" customFormat="1" x14ac:dyDescent="0.3">
      <c r="B60" s="84"/>
      <c r="C60" s="86" t="s">
        <v>73</v>
      </c>
      <c r="D60" s="87">
        <v>0</v>
      </c>
      <c r="E60" s="88">
        <v>0</v>
      </c>
      <c r="F60" s="88">
        <v>0</v>
      </c>
      <c r="G60" s="88">
        <v>0</v>
      </c>
      <c r="H60" s="88">
        <v>0</v>
      </c>
      <c r="I60" s="88">
        <v>0</v>
      </c>
      <c r="J60" s="88">
        <v>0</v>
      </c>
      <c r="K60" s="63">
        <f t="shared" si="13"/>
        <v>0</v>
      </c>
      <c r="L60" s="88">
        <v>0</v>
      </c>
      <c r="M60" s="88">
        <v>0</v>
      </c>
      <c r="N60" s="89">
        <v>0</v>
      </c>
      <c r="O60" s="87">
        <v>0</v>
      </c>
      <c r="P60" s="88">
        <v>0</v>
      </c>
      <c r="Q60" s="88">
        <v>0</v>
      </c>
      <c r="R60" s="88">
        <v>0</v>
      </c>
      <c r="S60" s="89">
        <v>0</v>
      </c>
      <c r="T60" s="90">
        <f>IF(N60=0,0,S60/N60*100)</f>
        <v>0</v>
      </c>
    </row>
    <row r="61" spans="2:20" s="30" customFormat="1" x14ac:dyDescent="0.3">
      <c r="B61" s="84"/>
      <c r="C61" s="86" t="s">
        <v>74</v>
      </c>
      <c r="D61" s="87">
        <v>0</v>
      </c>
      <c r="E61" s="88">
        <v>0</v>
      </c>
      <c r="F61" s="88">
        <v>0</v>
      </c>
      <c r="G61" s="88">
        <v>0</v>
      </c>
      <c r="H61" s="88">
        <v>0</v>
      </c>
      <c r="I61" s="88">
        <v>0</v>
      </c>
      <c r="J61" s="88">
        <v>0</v>
      </c>
      <c r="K61" s="63">
        <f>+M61-I61-J61</f>
        <v>0</v>
      </c>
      <c r="L61" s="88">
        <v>0</v>
      </c>
      <c r="M61" s="88">
        <v>0</v>
      </c>
      <c r="N61" s="89">
        <v>0</v>
      </c>
      <c r="O61" s="87">
        <v>0</v>
      </c>
      <c r="P61" s="88">
        <v>0</v>
      </c>
      <c r="Q61" s="88">
        <v>0</v>
      </c>
      <c r="R61" s="88">
        <v>0</v>
      </c>
      <c r="S61" s="89">
        <v>0</v>
      </c>
      <c r="T61" s="90">
        <f>IF(N61=0,0,S61/N61*100)</f>
        <v>0</v>
      </c>
    </row>
    <row r="62" spans="2:20" s="30" customFormat="1" x14ac:dyDescent="0.3">
      <c r="B62" s="84"/>
      <c r="C62" s="86" t="s">
        <v>75</v>
      </c>
      <c r="D62" s="87">
        <v>0</v>
      </c>
      <c r="E62" s="88">
        <v>0</v>
      </c>
      <c r="F62" s="88">
        <v>0</v>
      </c>
      <c r="G62" s="88">
        <v>0</v>
      </c>
      <c r="H62" s="88">
        <v>0</v>
      </c>
      <c r="I62" s="88">
        <v>0</v>
      </c>
      <c r="J62" s="88">
        <v>0</v>
      </c>
      <c r="K62" s="63">
        <f t="shared" ref="K62:K65" si="14">+M62-I62-J62</f>
        <v>0</v>
      </c>
      <c r="L62" s="88">
        <v>0</v>
      </c>
      <c r="M62" s="88">
        <v>0</v>
      </c>
      <c r="N62" s="89">
        <v>0</v>
      </c>
      <c r="O62" s="87">
        <v>0</v>
      </c>
      <c r="P62" s="88">
        <v>0</v>
      </c>
      <c r="Q62" s="88">
        <v>0</v>
      </c>
      <c r="R62" s="88">
        <v>0</v>
      </c>
      <c r="S62" s="89">
        <v>0</v>
      </c>
      <c r="T62" s="90">
        <f>IF(N62=0,0,S62/N62*100)</f>
        <v>0</v>
      </c>
    </row>
    <row r="63" spans="2:20" s="30" customFormat="1" x14ac:dyDescent="0.3">
      <c r="B63" s="84"/>
      <c r="C63" s="86" t="s">
        <v>76</v>
      </c>
      <c r="D63" s="87">
        <v>0</v>
      </c>
      <c r="E63" s="88">
        <v>0</v>
      </c>
      <c r="F63" s="88">
        <v>0</v>
      </c>
      <c r="G63" s="88">
        <v>0</v>
      </c>
      <c r="H63" s="88">
        <v>0</v>
      </c>
      <c r="I63" s="88">
        <v>0</v>
      </c>
      <c r="J63" s="88">
        <v>0</v>
      </c>
      <c r="K63" s="63">
        <f t="shared" si="14"/>
        <v>0</v>
      </c>
      <c r="L63" s="88">
        <v>0</v>
      </c>
      <c r="M63" s="88">
        <v>0</v>
      </c>
      <c r="N63" s="89">
        <v>0</v>
      </c>
      <c r="O63" s="87">
        <v>0</v>
      </c>
      <c r="P63" s="88">
        <v>0</v>
      </c>
      <c r="Q63" s="88">
        <v>0</v>
      </c>
      <c r="R63" s="88">
        <v>0</v>
      </c>
      <c r="S63" s="89">
        <v>0</v>
      </c>
      <c r="T63" s="90">
        <f>IF(N63=0,0,S63/N63*100)</f>
        <v>0</v>
      </c>
    </row>
    <row r="64" spans="2:20" s="30" customFormat="1" x14ac:dyDescent="0.3">
      <c r="B64" s="84"/>
      <c r="C64" s="86" t="s">
        <v>77</v>
      </c>
      <c r="D64" s="87">
        <v>0</v>
      </c>
      <c r="E64" s="88">
        <v>0</v>
      </c>
      <c r="F64" s="88">
        <v>0</v>
      </c>
      <c r="G64" s="88">
        <v>0</v>
      </c>
      <c r="H64" s="88">
        <v>0</v>
      </c>
      <c r="I64" s="88">
        <v>0</v>
      </c>
      <c r="J64" s="88">
        <v>0</v>
      </c>
      <c r="K64" s="63">
        <f t="shared" si="14"/>
        <v>0</v>
      </c>
      <c r="L64" s="88">
        <v>0</v>
      </c>
      <c r="M64" s="88">
        <v>0</v>
      </c>
      <c r="N64" s="89">
        <v>0</v>
      </c>
      <c r="O64" s="87">
        <v>0</v>
      </c>
      <c r="P64" s="88">
        <v>0</v>
      </c>
      <c r="Q64" s="88">
        <v>0</v>
      </c>
      <c r="R64" s="88">
        <v>0</v>
      </c>
      <c r="S64" s="89">
        <v>0</v>
      </c>
      <c r="T64" s="90">
        <f t="shared" ref="T64:T65" si="15">IF(N64=0,0,S64/N64*100)</f>
        <v>0</v>
      </c>
    </row>
    <row r="65" spans="2:20" s="30" customFormat="1" x14ac:dyDescent="0.3">
      <c r="B65" s="84"/>
      <c r="C65" s="86" t="s">
        <v>78</v>
      </c>
      <c r="D65" s="87">
        <v>0</v>
      </c>
      <c r="E65" s="88">
        <v>0</v>
      </c>
      <c r="F65" s="88">
        <v>0</v>
      </c>
      <c r="G65" s="88">
        <v>0</v>
      </c>
      <c r="H65" s="88">
        <v>0</v>
      </c>
      <c r="I65" s="88">
        <v>0</v>
      </c>
      <c r="J65" s="88">
        <v>0</v>
      </c>
      <c r="K65" s="63">
        <f t="shared" si="14"/>
        <v>0</v>
      </c>
      <c r="L65" s="88">
        <v>0</v>
      </c>
      <c r="M65" s="88">
        <v>0</v>
      </c>
      <c r="N65" s="89">
        <v>0</v>
      </c>
      <c r="O65" s="87">
        <v>0</v>
      </c>
      <c r="P65" s="88">
        <v>0</v>
      </c>
      <c r="Q65" s="88">
        <v>0</v>
      </c>
      <c r="R65" s="88">
        <v>0</v>
      </c>
      <c r="S65" s="89">
        <v>0</v>
      </c>
      <c r="T65" s="90">
        <f t="shared" si="15"/>
        <v>0</v>
      </c>
    </row>
    <row r="66" spans="2:20" s="30" customFormat="1" x14ac:dyDescent="0.3">
      <c r="B66" s="84"/>
      <c r="C66" s="86" t="s">
        <v>79</v>
      </c>
      <c r="D66" s="87">
        <v>3</v>
      </c>
      <c r="E66" s="88">
        <v>4</v>
      </c>
      <c r="F66" s="88">
        <v>4</v>
      </c>
      <c r="G66" s="88">
        <v>9974.64</v>
      </c>
      <c r="H66" s="88">
        <v>46.61</v>
      </c>
      <c r="I66" s="88">
        <v>450.79</v>
      </c>
      <c r="J66" s="88">
        <v>2253.2800000000002</v>
      </c>
      <c r="K66" s="63">
        <f>+M66-I66-J66</f>
        <v>1802.56</v>
      </c>
      <c r="L66" s="88">
        <v>5364.91</v>
      </c>
      <c r="M66" s="88">
        <v>4506.63</v>
      </c>
      <c r="N66" s="89">
        <v>4243.51</v>
      </c>
      <c r="O66" s="87">
        <v>0</v>
      </c>
      <c r="P66" s="88">
        <v>0</v>
      </c>
      <c r="Q66" s="88">
        <v>0</v>
      </c>
      <c r="R66" s="88">
        <v>0</v>
      </c>
      <c r="S66" s="89">
        <v>0</v>
      </c>
      <c r="T66" s="90">
        <f>IF(N66=0,0,S66/N66*100)</f>
        <v>0</v>
      </c>
    </row>
    <row r="67" spans="2:20" s="30" customFormat="1" x14ac:dyDescent="0.3">
      <c r="B67" s="84"/>
      <c r="C67" s="86" t="s">
        <v>80</v>
      </c>
      <c r="D67" s="87">
        <v>0</v>
      </c>
      <c r="E67" s="88">
        <v>0</v>
      </c>
      <c r="F67" s="88">
        <v>0</v>
      </c>
      <c r="G67" s="88">
        <v>0</v>
      </c>
      <c r="H67" s="88">
        <v>0</v>
      </c>
      <c r="I67" s="88">
        <v>0</v>
      </c>
      <c r="J67" s="88">
        <v>0</v>
      </c>
      <c r="K67" s="63">
        <f t="shared" ref="K67" si="16">+M67-I67-J67</f>
        <v>0</v>
      </c>
      <c r="L67" s="88">
        <v>0</v>
      </c>
      <c r="M67" s="88">
        <v>0</v>
      </c>
      <c r="N67" s="89">
        <v>0</v>
      </c>
      <c r="O67" s="87">
        <v>0</v>
      </c>
      <c r="P67" s="88">
        <v>0</v>
      </c>
      <c r="Q67" s="88">
        <v>0</v>
      </c>
      <c r="R67" s="88">
        <v>0</v>
      </c>
      <c r="S67" s="89">
        <v>0</v>
      </c>
      <c r="T67" s="90">
        <f>IF(N67=0,0,S67/N67*100)</f>
        <v>0</v>
      </c>
    </row>
    <row r="68" spans="2:20" s="30" customFormat="1" x14ac:dyDescent="0.3">
      <c r="B68" s="84"/>
      <c r="C68" s="91" t="s">
        <v>51</v>
      </c>
      <c r="D68" s="92">
        <f t="shared" ref="D68:S68" si="17">SUM(D54:D67)</f>
        <v>106</v>
      </c>
      <c r="E68" s="93">
        <f t="shared" si="17"/>
        <v>110</v>
      </c>
      <c r="F68" s="93">
        <f t="shared" si="17"/>
        <v>151</v>
      </c>
      <c r="G68" s="93">
        <f t="shared" si="17"/>
        <v>590295.54</v>
      </c>
      <c r="H68" s="93">
        <f t="shared" si="17"/>
        <v>1093.5</v>
      </c>
      <c r="I68" s="93">
        <f t="shared" si="17"/>
        <v>12319.53</v>
      </c>
      <c r="J68" s="93">
        <f t="shared" si="17"/>
        <v>61706.969999999994</v>
      </c>
      <c r="K68" s="93">
        <f t="shared" si="17"/>
        <v>49388.359999999993</v>
      </c>
      <c r="L68" s="93">
        <f t="shared" si="17"/>
        <v>146976.4</v>
      </c>
      <c r="M68" s="93">
        <f t="shared" si="17"/>
        <v>123414.86</v>
      </c>
      <c r="N68" s="100">
        <f t="shared" si="17"/>
        <v>116209.73</v>
      </c>
      <c r="O68" s="92">
        <f t="shared" si="17"/>
        <v>19</v>
      </c>
      <c r="P68" s="93">
        <f t="shared" si="17"/>
        <v>19</v>
      </c>
      <c r="Q68" s="93">
        <f t="shared" si="17"/>
        <v>22</v>
      </c>
      <c r="R68" s="93">
        <f t="shared" si="17"/>
        <v>162252</v>
      </c>
      <c r="S68" s="100">
        <f t="shared" si="17"/>
        <v>131773.50200000001</v>
      </c>
      <c r="T68" s="97">
        <f t="shared" si="3"/>
        <v>113.39283035938558</v>
      </c>
    </row>
    <row r="69" spans="2:20" s="30" customFormat="1" x14ac:dyDescent="0.3">
      <c r="B69" s="98" t="s">
        <v>81</v>
      </c>
      <c r="C69" s="86" t="s">
        <v>82</v>
      </c>
      <c r="D69" s="87">
        <v>1284</v>
      </c>
      <c r="E69" s="88">
        <v>1290</v>
      </c>
      <c r="F69" s="88">
        <v>9998</v>
      </c>
      <c r="G69" s="88">
        <v>19917933.299999997</v>
      </c>
      <c r="H69" s="88">
        <v>17727.419999999998</v>
      </c>
      <c r="I69" s="88">
        <v>29241.86</v>
      </c>
      <c r="J69" s="88">
        <v>144939.44</v>
      </c>
      <c r="K69" s="63">
        <f t="shared" ref="K69:K70" si="18">+M69-I69-J69</f>
        <v>115796.97000000003</v>
      </c>
      <c r="L69" s="88">
        <v>344699.65</v>
      </c>
      <c r="M69" s="88">
        <v>289978.27</v>
      </c>
      <c r="N69" s="89">
        <v>273042.87</v>
      </c>
      <c r="O69" s="87">
        <v>397</v>
      </c>
      <c r="P69" s="88">
        <v>397</v>
      </c>
      <c r="Q69" s="88">
        <v>1926</v>
      </c>
      <c r="R69" s="88">
        <v>3982215.4999999991</v>
      </c>
      <c r="S69" s="89">
        <v>558186.54799999995</v>
      </c>
      <c r="T69" s="90">
        <f t="shared" si="3"/>
        <v>204.43183445881596</v>
      </c>
    </row>
    <row r="70" spans="2:20" s="30" customFormat="1" x14ac:dyDescent="0.3">
      <c r="B70" s="84"/>
      <c r="C70" s="86" t="s">
        <v>83</v>
      </c>
      <c r="D70" s="87">
        <v>0</v>
      </c>
      <c r="E70" s="88">
        <v>0</v>
      </c>
      <c r="F70" s="88">
        <v>0</v>
      </c>
      <c r="G70" s="88">
        <v>0</v>
      </c>
      <c r="H70" s="88">
        <v>0</v>
      </c>
      <c r="I70" s="88">
        <v>0</v>
      </c>
      <c r="J70" s="88">
        <v>0</v>
      </c>
      <c r="K70" s="63">
        <f t="shared" si="18"/>
        <v>0</v>
      </c>
      <c r="L70" s="88">
        <v>0</v>
      </c>
      <c r="M70" s="88">
        <v>0</v>
      </c>
      <c r="N70" s="89">
        <v>0</v>
      </c>
      <c r="O70" s="87">
        <v>0</v>
      </c>
      <c r="P70" s="88">
        <v>0</v>
      </c>
      <c r="Q70" s="88">
        <v>0</v>
      </c>
      <c r="R70" s="88">
        <v>0</v>
      </c>
      <c r="S70" s="89">
        <v>0</v>
      </c>
      <c r="T70" s="90">
        <f t="shared" si="3"/>
        <v>0</v>
      </c>
    </row>
    <row r="71" spans="2:20" s="30" customFormat="1" x14ac:dyDescent="0.3">
      <c r="B71" s="99"/>
      <c r="C71" s="91" t="s">
        <v>51</v>
      </c>
      <c r="D71" s="92">
        <f t="shared" ref="D71:S71" si="19">SUM(D69:D70)</f>
        <v>1284</v>
      </c>
      <c r="E71" s="94">
        <f t="shared" si="19"/>
        <v>1290</v>
      </c>
      <c r="F71" s="94">
        <f t="shared" si="19"/>
        <v>9998</v>
      </c>
      <c r="G71" s="94">
        <f t="shared" si="19"/>
        <v>19917933.299999997</v>
      </c>
      <c r="H71" s="94">
        <f t="shared" si="19"/>
        <v>17727.419999999998</v>
      </c>
      <c r="I71" s="94">
        <f t="shared" si="19"/>
        <v>29241.86</v>
      </c>
      <c r="J71" s="94">
        <f t="shared" si="19"/>
        <v>144939.44</v>
      </c>
      <c r="K71" s="95">
        <f t="shared" si="19"/>
        <v>115796.97000000003</v>
      </c>
      <c r="L71" s="94">
        <f t="shared" si="19"/>
        <v>344699.65</v>
      </c>
      <c r="M71" s="94">
        <f t="shared" si="19"/>
        <v>289978.27</v>
      </c>
      <c r="N71" s="96">
        <f t="shared" si="19"/>
        <v>273042.87</v>
      </c>
      <c r="O71" s="92">
        <f t="shared" si="19"/>
        <v>397</v>
      </c>
      <c r="P71" s="94">
        <f t="shared" si="19"/>
        <v>397</v>
      </c>
      <c r="Q71" s="94">
        <f t="shared" si="19"/>
        <v>1926</v>
      </c>
      <c r="R71" s="94">
        <f t="shared" si="19"/>
        <v>3982215.4999999991</v>
      </c>
      <c r="S71" s="96">
        <f t="shared" si="19"/>
        <v>558186.54799999995</v>
      </c>
      <c r="T71" s="97">
        <f t="shared" si="3"/>
        <v>204.43183445881596</v>
      </c>
    </row>
    <row r="72" spans="2:20" s="30" customFormat="1" x14ac:dyDescent="0.3">
      <c r="B72" s="98" t="s">
        <v>65</v>
      </c>
      <c r="C72" s="86" t="s">
        <v>84</v>
      </c>
      <c r="D72" s="87">
        <v>38</v>
      </c>
      <c r="E72" s="88">
        <v>38</v>
      </c>
      <c r="F72" s="88">
        <v>46</v>
      </c>
      <c r="G72" s="88">
        <v>68004</v>
      </c>
      <c r="H72" s="88">
        <v>175.09</v>
      </c>
      <c r="I72" s="88">
        <v>2173.44</v>
      </c>
      <c r="J72" s="88">
        <v>10865.18</v>
      </c>
      <c r="K72" s="63">
        <f>+M72-I72-J72</f>
        <v>8691.86</v>
      </c>
      <c r="L72" s="88">
        <v>25870.47</v>
      </c>
      <c r="M72" s="88">
        <v>21730.48</v>
      </c>
      <c r="N72" s="89">
        <v>20461.63</v>
      </c>
      <c r="O72" s="87">
        <v>9</v>
      </c>
      <c r="P72" s="88">
        <v>9</v>
      </c>
      <c r="Q72" s="88">
        <v>12</v>
      </c>
      <c r="R72" s="88">
        <v>22600</v>
      </c>
      <c r="S72" s="89">
        <v>17825.539000000001</v>
      </c>
      <c r="T72" s="90">
        <f>IF(N72=0,0,S72/N72*100)</f>
        <v>87.116906131134215</v>
      </c>
    </row>
    <row r="73" spans="2:20" s="30" customFormat="1" x14ac:dyDescent="0.3">
      <c r="B73" s="84" t="s">
        <v>85</v>
      </c>
      <c r="C73" s="86" t="s">
        <v>86</v>
      </c>
      <c r="D73" s="87">
        <v>1</v>
      </c>
      <c r="E73" s="88">
        <v>1</v>
      </c>
      <c r="F73" s="88">
        <v>3</v>
      </c>
      <c r="G73" s="88">
        <v>8846</v>
      </c>
      <c r="H73" s="88">
        <v>36.96</v>
      </c>
      <c r="I73" s="88">
        <v>289.05</v>
      </c>
      <c r="J73" s="88">
        <v>1445.13</v>
      </c>
      <c r="K73" s="63">
        <f t="shared" ref="K73:K90" si="20">+M73-I73-J73</f>
        <v>1156.0899999999997</v>
      </c>
      <c r="L73" s="88">
        <v>3440.97</v>
      </c>
      <c r="M73" s="88">
        <v>2890.27</v>
      </c>
      <c r="N73" s="89">
        <v>2721.53</v>
      </c>
      <c r="O73" s="87">
        <v>0</v>
      </c>
      <c r="P73" s="88">
        <v>0</v>
      </c>
      <c r="Q73" s="88">
        <v>0</v>
      </c>
      <c r="R73" s="88">
        <v>0</v>
      </c>
      <c r="S73" s="89">
        <v>0</v>
      </c>
      <c r="T73" s="90">
        <f t="shared" ref="T73:T121" si="21">IF(N73=0,0,S73/N73*100)</f>
        <v>0</v>
      </c>
    </row>
    <row r="74" spans="2:20" s="30" customFormat="1" x14ac:dyDescent="0.3">
      <c r="B74" s="84"/>
      <c r="C74" s="86" t="s">
        <v>87</v>
      </c>
      <c r="D74" s="87">
        <v>0</v>
      </c>
      <c r="E74" s="88">
        <v>0</v>
      </c>
      <c r="F74" s="88">
        <v>0</v>
      </c>
      <c r="G74" s="88">
        <v>0</v>
      </c>
      <c r="H74" s="88">
        <v>0</v>
      </c>
      <c r="I74" s="88">
        <v>0</v>
      </c>
      <c r="J74" s="88">
        <v>0</v>
      </c>
      <c r="K74" s="63">
        <f t="shared" si="20"/>
        <v>0</v>
      </c>
      <c r="L74" s="88">
        <v>0</v>
      </c>
      <c r="M74" s="88">
        <v>0</v>
      </c>
      <c r="N74" s="89">
        <v>0</v>
      </c>
      <c r="O74" s="87">
        <v>0</v>
      </c>
      <c r="P74" s="88">
        <v>0</v>
      </c>
      <c r="Q74" s="88">
        <v>0</v>
      </c>
      <c r="R74" s="88">
        <v>0</v>
      </c>
      <c r="S74" s="89">
        <v>0</v>
      </c>
      <c r="T74" s="90">
        <f t="shared" si="21"/>
        <v>0</v>
      </c>
    </row>
    <row r="75" spans="2:20" s="30" customFormat="1" x14ac:dyDescent="0.3">
      <c r="B75" s="84"/>
      <c r="C75" s="86" t="s">
        <v>88</v>
      </c>
      <c r="D75" s="87">
        <v>0</v>
      </c>
      <c r="E75" s="88">
        <v>0</v>
      </c>
      <c r="F75" s="88">
        <v>0</v>
      </c>
      <c r="G75" s="88">
        <v>0</v>
      </c>
      <c r="H75" s="88">
        <v>0</v>
      </c>
      <c r="I75" s="88">
        <v>0</v>
      </c>
      <c r="J75" s="88">
        <v>0</v>
      </c>
      <c r="K75" s="63">
        <f t="shared" si="20"/>
        <v>0</v>
      </c>
      <c r="L75" s="88">
        <v>0</v>
      </c>
      <c r="M75" s="88">
        <v>0</v>
      </c>
      <c r="N75" s="89">
        <v>0</v>
      </c>
      <c r="O75" s="87">
        <v>0</v>
      </c>
      <c r="P75" s="88">
        <v>0</v>
      </c>
      <c r="Q75" s="88">
        <v>0</v>
      </c>
      <c r="R75" s="88">
        <v>0</v>
      </c>
      <c r="S75" s="89">
        <v>0</v>
      </c>
      <c r="T75" s="90">
        <f t="shared" si="21"/>
        <v>0</v>
      </c>
    </row>
    <row r="76" spans="2:20" s="30" customFormat="1" x14ac:dyDescent="0.3">
      <c r="B76" s="84"/>
      <c r="C76" s="86" t="s">
        <v>89</v>
      </c>
      <c r="D76" s="87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63">
        <f t="shared" si="20"/>
        <v>0</v>
      </c>
      <c r="L76" s="88">
        <v>0</v>
      </c>
      <c r="M76" s="88">
        <v>0</v>
      </c>
      <c r="N76" s="89">
        <v>0</v>
      </c>
      <c r="O76" s="87">
        <v>0</v>
      </c>
      <c r="P76" s="88">
        <v>0</v>
      </c>
      <c r="Q76" s="88">
        <v>0</v>
      </c>
      <c r="R76" s="88">
        <v>0</v>
      </c>
      <c r="S76" s="89">
        <v>0</v>
      </c>
      <c r="T76" s="90">
        <f t="shared" si="21"/>
        <v>0</v>
      </c>
    </row>
    <row r="77" spans="2:20" s="30" customFormat="1" x14ac:dyDescent="0.3">
      <c r="B77" s="84"/>
      <c r="C77" s="86" t="s">
        <v>90</v>
      </c>
      <c r="D77" s="87">
        <v>0</v>
      </c>
      <c r="E77" s="88">
        <v>0</v>
      </c>
      <c r="F77" s="88">
        <v>0</v>
      </c>
      <c r="G77" s="88">
        <v>0</v>
      </c>
      <c r="H77" s="88">
        <v>0</v>
      </c>
      <c r="I77" s="88">
        <v>0</v>
      </c>
      <c r="J77" s="88">
        <v>0</v>
      </c>
      <c r="K77" s="63">
        <f t="shared" si="20"/>
        <v>0</v>
      </c>
      <c r="L77" s="88">
        <v>0</v>
      </c>
      <c r="M77" s="88">
        <v>0</v>
      </c>
      <c r="N77" s="89">
        <v>0</v>
      </c>
      <c r="O77" s="87">
        <v>0</v>
      </c>
      <c r="P77" s="88">
        <v>0</v>
      </c>
      <c r="Q77" s="88">
        <v>0</v>
      </c>
      <c r="R77" s="88">
        <v>0</v>
      </c>
      <c r="S77" s="89">
        <v>0</v>
      </c>
      <c r="T77" s="90">
        <f t="shared" si="21"/>
        <v>0</v>
      </c>
    </row>
    <row r="78" spans="2:20" s="30" customFormat="1" x14ac:dyDescent="0.3">
      <c r="B78" s="84"/>
      <c r="C78" s="86" t="s">
        <v>91</v>
      </c>
      <c r="D78" s="87">
        <v>5</v>
      </c>
      <c r="E78" s="88">
        <v>5</v>
      </c>
      <c r="F78" s="88">
        <v>23</v>
      </c>
      <c r="G78" s="88">
        <v>46505</v>
      </c>
      <c r="H78" s="88">
        <v>64.040000000000006</v>
      </c>
      <c r="I78" s="88">
        <v>260.57</v>
      </c>
      <c r="J78" s="88">
        <v>1301.45</v>
      </c>
      <c r="K78" s="63">
        <f t="shared" si="20"/>
        <v>1041.01</v>
      </c>
      <c r="L78" s="88">
        <v>3100.15</v>
      </c>
      <c r="M78" s="88">
        <v>2603.0300000000002</v>
      </c>
      <c r="N78" s="89">
        <v>2451.04</v>
      </c>
      <c r="O78" s="87">
        <v>2</v>
      </c>
      <c r="P78" s="88">
        <v>2</v>
      </c>
      <c r="Q78" s="88">
        <v>6</v>
      </c>
      <c r="R78" s="88">
        <v>10397</v>
      </c>
      <c r="S78" s="89">
        <v>5594.4</v>
      </c>
      <c r="T78" s="90">
        <f t="shared" si="21"/>
        <v>228.24596905803253</v>
      </c>
    </row>
    <row r="79" spans="2:20" s="30" customFormat="1" x14ac:dyDescent="0.3">
      <c r="B79" s="84"/>
      <c r="C79" s="86" t="s">
        <v>92</v>
      </c>
      <c r="D79" s="87">
        <v>12</v>
      </c>
      <c r="E79" s="88">
        <v>12</v>
      </c>
      <c r="F79" s="88">
        <v>17</v>
      </c>
      <c r="G79" s="88">
        <v>44811</v>
      </c>
      <c r="H79" s="88">
        <v>42.34</v>
      </c>
      <c r="I79" s="88">
        <v>228.32</v>
      </c>
      <c r="J79" s="88">
        <v>1140.74</v>
      </c>
      <c r="K79" s="63">
        <f t="shared" si="20"/>
        <v>912.49999999999977</v>
      </c>
      <c r="L79" s="88">
        <v>2715.97</v>
      </c>
      <c r="M79" s="88">
        <v>2281.56</v>
      </c>
      <c r="N79" s="89">
        <v>2148.3000000000002</v>
      </c>
      <c r="O79" s="87">
        <v>2</v>
      </c>
      <c r="P79" s="88">
        <v>2</v>
      </c>
      <c r="Q79" s="88">
        <v>2</v>
      </c>
      <c r="R79" s="88">
        <v>3584</v>
      </c>
      <c r="S79" s="89">
        <v>552.678</v>
      </c>
      <c r="T79" s="90">
        <f t="shared" si="21"/>
        <v>25.726295210166178</v>
      </c>
    </row>
    <row r="80" spans="2:20" s="30" customFormat="1" x14ac:dyDescent="0.3">
      <c r="B80" s="84"/>
      <c r="C80" s="86" t="s">
        <v>93</v>
      </c>
      <c r="D80" s="87">
        <v>0</v>
      </c>
      <c r="E80" s="88">
        <v>0</v>
      </c>
      <c r="F80" s="88">
        <v>0</v>
      </c>
      <c r="G80" s="88">
        <v>0</v>
      </c>
      <c r="H80" s="88">
        <v>0</v>
      </c>
      <c r="I80" s="88">
        <v>0</v>
      </c>
      <c r="J80" s="88">
        <v>0</v>
      </c>
      <c r="K80" s="63">
        <f t="shared" si="20"/>
        <v>0</v>
      </c>
      <c r="L80" s="88">
        <v>0</v>
      </c>
      <c r="M80" s="88">
        <v>0</v>
      </c>
      <c r="N80" s="89">
        <v>0</v>
      </c>
      <c r="O80" s="87">
        <v>0</v>
      </c>
      <c r="P80" s="88">
        <v>0</v>
      </c>
      <c r="Q80" s="88">
        <v>0</v>
      </c>
      <c r="R80" s="88">
        <v>0</v>
      </c>
      <c r="S80" s="89">
        <v>0</v>
      </c>
      <c r="T80" s="90">
        <f t="shared" si="21"/>
        <v>0</v>
      </c>
    </row>
    <row r="81" spans="2:20" s="30" customFormat="1" x14ac:dyDescent="0.3">
      <c r="B81" s="84"/>
      <c r="C81" s="86" t="s">
        <v>94</v>
      </c>
      <c r="D81" s="87">
        <v>0</v>
      </c>
      <c r="E81" s="88">
        <v>0</v>
      </c>
      <c r="F81" s="88">
        <v>0</v>
      </c>
      <c r="G81" s="88">
        <v>0</v>
      </c>
      <c r="H81" s="88">
        <v>0</v>
      </c>
      <c r="I81" s="101">
        <v>0</v>
      </c>
      <c r="J81" s="101">
        <v>0</v>
      </c>
      <c r="K81" s="102">
        <f t="shared" si="20"/>
        <v>0</v>
      </c>
      <c r="L81" s="101">
        <v>0</v>
      </c>
      <c r="M81" s="101">
        <v>0</v>
      </c>
      <c r="N81" s="103">
        <v>0</v>
      </c>
      <c r="O81" s="104">
        <v>0</v>
      </c>
      <c r="P81" s="101">
        <v>0</v>
      </c>
      <c r="Q81" s="101">
        <v>0</v>
      </c>
      <c r="R81" s="101">
        <v>0</v>
      </c>
      <c r="S81" s="103">
        <v>0</v>
      </c>
      <c r="T81" s="105">
        <f t="shared" si="21"/>
        <v>0</v>
      </c>
    </row>
    <row r="82" spans="2:20" s="30" customFormat="1" x14ac:dyDescent="0.3">
      <c r="B82" s="84"/>
      <c r="C82" s="86" t="s">
        <v>95</v>
      </c>
      <c r="D82" s="87">
        <v>0</v>
      </c>
      <c r="E82" s="88">
        <v>0</v>
      </c>
      <c r="F82" s="88">
        <v>0</v>
      </c>
      <c r="G82" s="88">
        <v>0</v>
      </c>
      <c r="H82" s="88">
        <v>0</v>
      </c>
      <c r="I82" s="88">
        <v>0</v>
      </c>
      <c r="J82" s="88">
        <v>0</v>
      </c>
      <c r="K82" s="63">
        <f t="shared" si="20"/>
        <v>0</v>
      </c>
      <c r="L82" s="88">
        <v>0</v>
      </c>
      <c r="M82" s="88">
        <v>0</v>
      </c>
      <c r="N82" s="89">
        <v>0</v>
      </c>
      <c r="O82" s="87">
        <v>0</v>
      </c>
      <c r="P82" s="88">
        <v>0</v>
      </c>
      <c r="Q82" s="88">
        <v>0</v>
      </c>
      <c r="R82" s="88">
        <v>0</v>
      </c>
      <c r="S82" s="89">
        <v>0</v>
      </c>
      <c r="T82" s="90">
        <f t="shared" si="21"/>
        <v>0</v>
      </c>
    </row>
    <row r="83" spans="2:20" s="30" customFormat="1" x14ac:dyDescent="0.3">
      <c r="B83" s="84"/>
      <c r="C83" s="86" t="s">
        <v>96</v>
      </c>
      <c r="D83" s="87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  <c r="J83" s="88">
        <v>0</v>
      </c>
      <c r="K83" s="63">
        <f t="shared" si="20"/>
        <v>0</v>
      </c>
      <c r="L83" s="88">
        <v>0</v>
      </c>
      <c r="M83" s="88">
        <v>0</v>
      </c>
      <c r="N83" s="89">
        <v>0</v>
      </c>
      <c r="O83" s="87">
        <v>0</v>
      </c>
      <c r="P83" s="88">
        <v>0</v>
      </c>
      <c r="Q83" s="88">
        <v>0</v>
      </c>
      <c r="R83" s="88">
        <v>0</v>
      </c>
      <c r="S83" s="89">
        <v>0</v>
      </c>
      <c r="T83" s="90">
        <f t="shared" si="21"/>
        <v>0</v>
      </c>
    </row>
    <row r="84" spans="2:20" s="30" customFormat="1" x14ac:dyDescent="0.3">
      <c r="B84" s="84"/>
      <c r="C84" s="86" t="s">
        <v>97</v>
      </c>
      <c r="D84" s="87">
        <v>0</v>
      </c>
      <c r="E84" s="88">
        <v>0</v>
      </c>
      <c r="F84" s="88">
        <v>0</v>
      </c>
      <c r="G84" s="88">
        <v>0</v>
      </c>
      <c r="H84" s="88">
        <v>0</v>
      </c>
      <c r="I84" s="88">
        <v>0</v>
      </c>
      <c r="J84" s="88">
        <v>0</v>
      </c>
      <c r="K84" s="63">
        <f t="shared" si="20"/>
        <v>0</v>
      </c>
      <c r="L84" s="88">
        <v>0</v>
      </c>
      <c r="M84" s="88">
        <v>0</v>
      </c>
      <c r="N84" s="89">
        <v>0</v>
      </c>
      <c r="O84" s="87">
        <v>0</v>
      </c>
      <c r="P84" s="88">
        <v>0</v>
      </c>
      <c r="Q84" s="88">
        <v>0</v>
      </c>
      <c r="R84" s="88">
        <v>0</v>
      </c>
      <c r="S84" s="89">
        <v>0</v>
      </c>
      <c r="T84" s="90">
        <f t="shared" si="21"/>
        <v>0</v>
      </c>
    </row>
    <row r="85" spans="2:20" s="30" customFormat="1" x14ac:dyDescent="0.3">
      <c r="B85" s="84"/>
      <c r="C85" s="86" t="s">
        <v>98</v>
      </c>
      <c r="D85" s="87">
        <v>0</v>
      </c>
      <c r="E85" s="88">
        <v>0</v>
      </c>
      <c r="F85" s="88">
        <v>0</v>
      </c>
      <c r="G85" s="88">
        <v>0</v>
      </c>
      <c r="H85" s="88">
        <v>0</v>
      </c>
      <c r="I85" s="88">
        <v>0</v>
      </c>
      <c r="J85" s="88">
        <v>0</v>
      </c>
      <c r="K85" s="63">
        <f t="shared" si="20"/>
        <v>0</v>
      </c>
      <c r="L85" s="88">
        <v>0</v>
      </c>
      <c r="M85" s="88">
        <v>0</v>
      </c>
      <c r="N85" s="89">
        <v>0</v>
      </c>
      <c r="O85" s="87">
        <v>0</v>
      </c>
      <c r="P85" s="88">
        <v>0</v>
      </c>
      <c r="Q85" s="88">
        <v>0</v>
      </c>
      <c r="R85" s="88">
        <v>0</v>
      </c>
      <c r="S85" s="89">
        <v>0</v>
      </c>
      <c r="T85" s="90">
        <f t="shared" si="21"/>
        <v>0</v>
      </c>
    </row>
    <row r="86" spans="2:20" s="30" customFormat="1" x14ac:dyDescent="0.3">
      <c r="B86" s="84"/>
      <c r="C86" s="86" t="s">
        <v>99</v>
      </c>
      <c r="D86" s="87">
        <v>0</v>
      </c>
      <c r="E86" s="88">
        <v>0</v>
      </c>
      <c r="F86" s="88">
        <v>0</v>
      </c>
      <c r="G86" s="88">
        <v>0</v>
      </c>
      <c r="H86" s="88">
        <v>0</v>
      </c>
      <c r="I86" s="88">
        <v>0</v>
      </c>
      <c r="J86" s="88">
        <v>0</v>
      </c>
      <c r="K86" s="63">
        <f t="shared" si="20"/>
        <v>0</v>
      </c>
      <c r="L86" s="88">
        <v>0</v>
      </c>
      <c r="M86" s="88">
        <v>0</v>
      </c>
      <c r="N86" s="89">
        <v>0</v>
      </c>
      <c r="O86" s="87">
        <v>0</v>
      </c>
      <c r="P86" s="88">
        <v>0</v>
      </c>
      <c r="Q86" s="88">
        <v>0</v>
      </c>
      <c r="R86" s="88">
        <v>0</v>
      </c>
      <c r="S86" s="89">
        <v>0</v>
      </c>
      <c r="T86" s="90">
        <f t="shared" si="21"/>
        <v>0</v>
      </c>
    </row>
    <row r="87" spans="2:20" s="30" customFormat="1" x14ac:dyDescent="0.3">
      <c r="B87" s="84"/>
      <c r="C87" s="86" t="s">
        <v>100</v>
      </c>
      <c r="D87" s="87">
        <v>0</v>
      </c>
      <c r="E87" s="88">
        <v>0</v>
      </c>
      <c r="F87" s="88">
        <v>0</v>
      </c>
      <c r="G87" s="88">
        <v>0</v>
      </c>
      <c r="H87" s="88">
        <v>0</v>
      </c>
      <c r="I87" s="88">
        <v>0</v>
      </c>
      <c r="J87" s="88">
        <v>0</v>
      </c>
      <c r="K87" s="63">
        <f t="shared" si="20"/>
        <v>0</v>
      </c>
      <c r="L87" s="88">
        <v>0</v>
      </c>
      <c r="M87" s="88">
        <v>0</v>
      </c>
      <c r="N87" s="89">
        <v>0</v>
      </c>
      <c r="O87" s="87">
        <v>0</v>
      </c>
      <c r="P87" s="88">
        <v>0</v>
      </c>
      <c r="Q87" s="88">
        <v>0</v>
      </c>
      <c r="R87" s="88">
        <v>0</v>
      </c>
      <c r="S87" s="89">
        <v>0</v>
      </c>
      <c r="T87" s="90">
        <f t="shared" si="21"/>
        <v>0</v>
      </c>
    </row>
    <row r="88" spans="2:20" s="30" customFormat="1" x14ac:dyDescent="0.3">
      <c r="B88" s="84"/>
      <c r="C88" s="86" t="s">
        <v>101</v>
      </c>
      <c r="D88" s="87">
        <v>0</v>
      </c>
      <c r="E88" s="88">
        <v>0</v>
      </c>
      <c r="F88" s="88">
        <v>0</v>
      </c>
      <c r="G88" s="88">
        <v>0</v>
      </c>
      <c r="H88" s="88">
        <v>0</v>
      </c>
      <c r="I88" s="88">
        <v>0</v>
      </c>
      <c r="J88" s="88">
        <v>0</v>
      </c>
      <c r="K88" s="63">
        <f t="shared" si="20"/>
        <v>0</v>
      </c>
      <c r="L88" s="88">
        <v>0</v>
      </c>
      <c r="M88" s="88">
        <v>0</v>
      </c>
      <c r="N88" s="89">
        <v>0</v>
      </c>
      <c r="O88" s="87">
        <v>0</v>
      </c>
      <c r="P88" s="88">
        <v>0</v>
      </c>
      <c r="Q88" s="88">
        <v>0</v>
      </c>
      <c r="R88" s="88">
        <v>0</v>
      </c>
      <c r="S88" s="89">
        <v>0</v>
      </c>
      <c r="T88" s="90">
        <f t="shared" si="21"/>
        <v>0</v>
      </c>
    </row>
    <row r="89" spans="2:20" s="30" customFormat="1" x14ac:dyDescent="0.3">
      <c r="B89" s="84"/>
      <c r="C89" s="86" t="s">
        <v>102</v>
      </c>
      <c r="D89" s="87">
        <v>0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  <c r="J89" s="88">
        <v>0</v>
      </c>
      <c r="K89" s="63">
        <f t="shared" si="20"/>
        <v>0</v>
      </c>
      <c r="L89" s="88">
        <v>0</v>
      </c>
      <c r="M89" s="88">
        <v>0</v>
      </c>
      <c r="N89" s="89">
        <v>0</v>
      </c>
      <c r="O89" s="87">
        <v>0</v>
      </c>
      <c r="P89" s="88">
        <v>0</v>
      </c>
      <c r="Q89" s="88">
        <v>0</v>
      </c>
      <c r="R89" s="88">
        <v>0</v>
      </c>
      <c r="S89" s="89">
        <v>0</v>
      </c>
      <c r="T89" s="90">
        <f t="shared" si="21"/>
        <v>0</v>
      </c>
    </row>
    <row r="90" spans="2:20" s="30" customFormat="1" x14ac:dyDescent="0.3">
      <c r="B90" s="84"/>
      <c r="C90" s="86" t="s">
        <v>103</v>
      </c>
      <c r="D90" s="87">
        <v>0</v>
      </c>
      <c r="E90" s="88">
        <v>0</v>
      </c>
      <c r="F90" s="88">
        <v>0</v>
      </c>
      <c r="G90" s="88">
        <v>0</v>
      </c>
      <c r="H90" s="88">
        <v>0</v>
      </c>
      <c r="I90" s="88">
        <v>0</v>
      </c>
      <c r="J90" s="88">
        <v>0</v>
      </c>
      <c r="K90" s="63">
        <f t="shared" si="20"/>
        <v>0</v>
      </c>
      <c r="L90" s="88">
        <v>0</v>
      </c>
      <c r="M90" s="88">
        <v>0</v>
      </c>
      <c r="N90" s="89">
        <v>0</v>
      </c>
      <c r="O90" s="87">
        <v>0</v>
      </c>
      <c r="P90" s="88">
        <v>0</v>
      </c>
      <c r="Q90" s="88">
        <v>0</v>
      </c>
      <c r="R90" s="88">
        <v>0</v>
      </c>
      <c r="S90" s="89">
        <v>0</v>
      </c>
      <c r="T90" s="90">
        <f t="shared" si="21"/>
        <v>0</v>
      </c>
    </row>
    <row r="91" spans="2:20" s="30" customFormat="1" x14ac:dyDescent="0.3">
      <c r="B91" s="84"/>
      <c r="C91" s="91" t="s">
        <v>51</v>
      </c>
      <c r="D91" s="92">
        <f t="shared" ref="D91:S91" si="22">SUM(D72:D90)</f>
        <v>56</v>
      </c>
      <c r="E91" s="92">
        <f t="shared" si="22"/>
        <v>56</v>
      </c>
      <c r="F91" s="92">
        <f t="shared" si="22"/>
        <v>89</v>
      </c>
      <c r="G91" s="92">
        <f t="shared" si="22"/>
        <v>168166</v>
      </c>
      <c r="H91" s="92">
        <f t="shared" si="22"/>
        <v>318.43000000000006</v>
      </c>
      <c r="I91" s="92">
        <f t="shared" si="22"/>
        <v>2951.3800000000006</v>
      </c>
      <c r="J91" s="92">
        <f t="shared" si="22"/>
        <v>14752.500000000002</v>
      </c>
      <c r="K91" s="92">
        <f t="shared" si="22"/>
        <v>11801.460000000001</v>
      </c>
      <c r="L91" s="92">
        <f t="shared" si="22"/>
        <v>35127.560000000005</v>
      </c>
      <c r="M91" s="92">
        <f t="shared" si="22"/>
        <v>29505.34</v>
      </c>
      <c r="N91" s="96">
        <f t="shared" si="22"/>
        <v>27782.5</v>
      </c>
      <c r="O91" s="92">
        <f t="shared" si="22"/>
        <v>13</v>
      </c>
      <c r="P91" s="94">
        <f t="shared" si="22"/>
        <v>13</v>
      </c>
      <c r="Q91" s="94">
        <f t="shared" si="22"/>
        <v>20</v>
      </c>
      <c r="R91" s="94">
        <f t="shared" si="22"/>
        <v>36581</v>
      </c>
      <c r="S91" s="96">
        <f t="shared" si="22"/>
        <v>23972.616999999998</v>
      </c>
      <c r="T91" s="97">
        <f t="shared" si="21"/>
        <v>86.286752452083135</v>
      </c>
    </row>
    <row r="92" spans="2:20" s="30" customFormat="1" x14ac:dyDescent="0.3">
      <c r="B92" s="98" t="s">
        <v>104</v>
      </c>
      <c r="C92" s="86" t="s">
        <v>105</v>
      </c>
      <c r="D92" s="87">
        <v>71</v>
      </c>
      <c r="E92" s="88">
        <v>105</v>
      </c>
      <c r="F92" s="88">
        <v>410</v>
      </c>
      <c r="G92" s="88">
        <v>285678.41000000003</v>
      </c>
      <c r="H92" s="88">
        <v>9294.82</v>
      </c>
      <c r="I92" s="88">
        <v>25559.47</v>
      </c>
      <c r="J92" s="88">
        <v>127749.66</v>
      </c>
      <c r="K92" s="63">
        <f t="shared" ref="K92:K96" si="23">+M92-I92-J92</f>
        <v>102194.22</v>
      </c>
      <c r="L92" s="88">
        <v>304194.63</v>
      </c>
      <c r="M92" s="88">
        <v>255503.35</v>
      </c>
      <c r="N92" s="89">
        <v>240586.43</v>
      </c>
      <c r="O92" s="87">
        <v>27</v>
      </c>
      <c r="P92" s="88">
        <v>43</v>
      </c>
      <c r="Q92" s="88">
        <v>104</v>
      </c>
      <c r="R92" s="88">
        <v>73871.410000000018</v>
      </c>
      <c r="S92" s="89">
        <v>201748.02299999999</v>
      </c>
      <c r="T92" s="90">
        <f t="shared" si="21"/>
        <v>83.856775712578639</v>
      </c>
    </row>
    <row r="93" spans="2:20" s="30" customFormat="1" x14ac:dyDescent="0.3">
      <c r="B93" s="84"/>
      <c r="C93" s="86" t="s">
        <v>106</v>
      </c>
      <c r="D93" s="87">
        <v>11</v>
      </c>
      <c r="E93" s="88">
        <v>15</v>
      </c>
      <c r="F93" s="88">
        <v>19</v>
      </c>
      <c r="G93" s="88">
        <v>42310.7</v>
      </c>
      <c r="H93" s="88">
        <v>2526.4899999999998</v>
      </c>
      <c r="I93" s="88">
        <v>6304.43</v>
      </c>
      <c r="J93" s="88">
        <v>31519.71</v>
      </c>
      <c r="K93" s="63">
        <f t="shared" si="23"/>
        <v>25215.46</v>
      </c>
      <c r="L93" s="88">
        <v>75048.63</v>
      </c>
      <c r="M93" s="88">
        <v>63039.6</v>
      </c>
      <c r="N93" s="89">
        <v>59359.24</v>
      </c>
      <c r="O93" s="87">
        <v>0</v>
      </c>
      <c r="P93" s="88">
        <v>0</v>
      </c>
      <c r="Q93" s="88">
        <v>0</v>
      </c>
      <c r="R93" s="88">
        <v>0</v>
      </c>
      <c r="S93" s="89">
        <v>0</v>
      </c>
      <c r="T93" s="90">
        <f t="shared" si="21"/>
        <v>0</v>
      </c>
    </row>
    <row r="94" spans="2:20" s="30" customFormat="1" x14ac:dyDescent="0.3">
      <c r="B94" s="84"/>
      <c r="C94" s="86" t="s">
        <v>107</v>
      </c>
      <c r="D94" s="87">
        <v>0</v>
      </c>
      <c r="E94" s="88">
        <v>0</v>
      </c>
      <c r="F94" s="88">
        <v>0</v>
      </c>
      <c r="G94" s="88">
        <v>0</v>
      </c>
      <c r="H94" s="88">
        <v>0</v>
      </c>
      <c r="I94" s="88">
        <v>0</v>
      </c>
      <c r="J94" s="88">
        <v>0</v>
      </c>
      <c r="K94" s="63">
        <f t="shared" si="23"/>
        <v>0</v>
      </c>
      <c r="L94" s="88">
        <v>0</v>
      </c>
      <c r="M94" s="88">
        <v>0</v>
      </c>
      <c r="N94" s="89">
        <v>0</v>
      </c>
      <c r="O94" s="87">
        <v>0</v>
      </c>
      <c r="P94" s="88">
        <v>0</v>
      </c>
      <c r="Q94" s="88">
        <v>0</v>
      </c>
      <c r="R94" s="88">
        <v>0</v>
      </c>
      <c r="S94" s="89">
        <v>0</v>
      </c>
      <c r="T94" s="90">
        <f t="shared" si="21"/>
        <v>0</v>
      </c>
    </row>
    <row r="95" spans="2:20" s="30" customFormat="1" x14ac:dyDescent="0.3">
      <c r="B95" s="84"/>
      <c r="C95" s="86" t="s">
        <v>108</v>
      </c>
      <c r="D95" s="87">
        <v>1</v>
      </c>
      <c r="E95" s="88">
        <v>1</v>
      </c>
      <c r="F95" s="88">
        <v>1</v>
      </c>
      <c r="G95" s="88">
        <v>2475</v>
      </c>
      <c r="H95" s="88">
        <v>200</v>
      </c>
      <c r="I95" s="88">
        <v>412.67</v>
      </c>
      <c r="J95" s="88">
        <v>2063.3200000000002</v>
      </c>
      <c r="K95" s="63">
        <f t="shared" si="23"/>
        <v>1650.65</v>
      </c>
      <c r="L95" s="88">
        <v>4914.21</v>
      </c>
      <c r="M95" s="88">
        <v>4126.6400000000003</v>
      </c>
      <c r="N95" s="89">
        <v>3885.72</v>
      </c>
      <c r="O95" s="87">
        <v>0</v>
      </c>
      <c r="P95" s="88">
        <v>0</v>
      </c>
      <c r="Q95" s="88">
        <v>0</v>
      </c>
      <c r="R95" s="88">
        <v>0</v>
      </c>
      <c r="S95" s="89">
        <v>0</v>
      </c>
      <c r="T95" s="90">
        <f t="shared" si="21"/>
        <v>0</v>
      </c>
    </row>
    <row r="96" spans="2:20" s="30" customFormat="1" x14ac:dyDescent="0.3">
      <c r="B96" s="84"/>
      <c r="C96" s="86" t="s">
        <v>109</v>
      </c>
      <c r="D96" s="87">
        <v>0</v>
      </c>
      <c r="E96" s="88">
        <v>0</v>
      </c>
      <c r="F96" s="88">
        <v>0</v>
      </c>
      <c r="G96" s="88">
        <v>0</v>
      </c>
      <c r="H96" s="88">
        <v>4227.8999999999996</v>
      </c>
      <c r="I96" s="88">
        <v>2367.5100000000002</v>
      </c>
      <c r="J96" s="88">
        <v>11835.02</v>
      </c>
      <c r="K96" s="63">
        <f t="shared" si="23"/>
        <v>9467.7899999999972</v>
      </c>
      <c r="L96" s="88">
        <v>28193.040000000001</v>
      </c>
      <c r="M96" s="88">
        <v>23670.32</v>
      </c>
      <c r="N96" s="89">
        <v>22288.1</v>
      </c>
      <c r="O96" s="87">
        <v>3</v>
      </c>
      <c r="P96" s="88">
        <v>3</v>
      </c>
      <c r="Q96" s="88">
        <v>3</v>
      </c>
      <c r="R96" s="88">
        <v>2298.8000000000002</v>
      </c>
      <c r="S96" s="89">
        <v>37574.262999999999</v>
      </c>
      <c r="T96" s="90">
        <f t="shared" si="21"/>
        <v>168.58441500172739</v>
      </c>
    </row>
    <row r="97" spans="2:20" s="30" customFormat="1" x14ac:dyDescent="0.3">
      <c r="B97" s="99"/>
      <c r="C97" s="91" t="s">
        <v>51</v>
      </c>
      <c r="D97" s="92">
        <f>SUM(D92:D96)</f>
        <v>83</v>
      </c>
      <c r="E97" s="94">
        <f t="shared" ref="E97:S97" si="24">SUM(E92:E96)</f>
        <v>121</v>
      </c>
      <c r="F97" s="94">
        <f t="shared" si="24"/>
        <v>430</v>
      </c>
      <c r="G97" s="94">
        <f t="shared" si="24"/>
        <v>330464.11000000004</v>
      </c>
      <c r="H97" s="94">
        <f t="shared" si="24"/>
        <v>16249.21</v>
      </c>
      <c r="I97" s="94">
        <f t="shared" si="24"/>
        <v>34644.080000000002</v>
      </c>
      <c r="J97" s="94">
        <f t="shared" si="24"/>
        <v>173167.71</v>
      </c>
      <c r="K97" s="95">
        <f t="shared" si="24"/>
        <v>138528.12</v>
      </c>
      <c r="L97" s="94">
        <f t="shared" si="24"/>
        <v>412350.51</v>
      </c>
      <c r="M97" s="94">
        <f t="shared" si="24"/>
        <v>346339.91000000003</v>
      </c>
      <c r="N97" s="96">
        <f t="shared" si="24"/>
        <v>326119.48999999993</v>
      </c>
      <c r="O97" s="92">
        <f t="shared" si="24"/>
        <v>30</v>
      </c>
      <c r="P97" s="94">
        <f t="shared" si="24"/>
        <v>46</v>
      </c>
      <c r="Q97" s="94">
        <f t="shared" si="24"/>
        <v>107</v>
      </c>
      <c r="R97" s="94">
        <f t="shared" si="24"/>
        <v>76170.210000000021</v>
      </c>
      <c r="S97" s="96">
        <f t="shared" si="24"/>
        <v>239322.28599999999</v>
      </c>
      <c r="T97" s="97">
        <f t="shared" si="21"/>
        <v>73.384846149489576</v>
      </c>
    </row>
    <row r="98" spans="2:20" s="30" customFormat="1" x14ac:dyDescent="0.3">
      <c r="B98" s="98" t="s">
        <v>110</v>
      </c>
      <c r="C98" s="86" t="s">
        <v>111</v>
      </c>
      <c r="D98" s="87">
        <v>0</v>
      </c>
      <c r="E98" s="88">
        <v>0</v>
      </c>
      <c r="F98" s="88">
        <v>0</v>
      </c>
      <c r="G98" s="88">
        <v>0</v>
      </c>
      <c r="H98" s="88">
        <v>0</v>
      </c>
      <c r="I98" s="88">
        <v>0</v>
      </c>
      <c r="J98" s="88">
        <v>0</v>
      </c>
      <c r="K98" s="63">
        <f t="shared" ref="K98:K119" si="25">+M98-I98-J98</f>
        <v>0</v>
      </c>
      <c r="L98" s="88">
        <v>0</v>
      </c>
      <c r="M98" s="88">
        <v>0</v>
      </c>
      <c r="N98" s="89">
        <v>0</v>
      </c>
      <c r="O98" s="87">
        <v>0</v>
      </c>
      <c r="P98" s="88">
        <v>0</v>
      </c>
      <c r="Q98" s="88">
        <v>0</v>
      </c>
      <c r="R98" s="88">
        <v>0</v>
      </c>
      <c r="S98" s="89">
        <v>0</v>
      </c>
      <c r="T98" s="90">
        <f t="shared" si="21"/>
        <v>0</v>
      </c>
    </row>
    <row r="99" spans="2:20" s="30" customFormat="1" x14ac:dyDescent="0.3">
      <c r="B99" s="84" t="s">
        <v>112</v>
      </c>
      <c r="C99" s="86" t="s">
        <v>113</v>
      </c>
      <c r="D99" s="87">
        <v>0</v>
      </c>
      <c r="E99" s="88">
        <v>0</v>
      </c>
      <c r="F99" s="88">
        <v>0</v>
      </c>
      <c r="G99" s="88">
        <v>0</v>
      </c>
      <c r="H99" s="88">
        <v>0</v>
      </c>
      <c r="I99" s="88">
        <v>0</v>
      </c>
      <c r="J99" s="88">
        <v>0</v>
      </c>
      <c r="K99" s="63">
        <f t="shared" si="25"/>
        <v>0</v>
      </c>
      <c r="L99" s="88">
        <v>0</v>
      </c>
      <c r="M99" s="88">
        <v>0</v>
      </c>
      <c r="N99" s="89">
        <v>0</v>
      </c>
      <c r="O99" s="87">
        <v>0</v>
      </c>
      <c r="P99" s="88">
        <v>0</v>
      </c>
      <c r="Q99" s="88">
        <v>0</v>
      </c>
      <c r="R99" s="88">
        <v>0</v>
      </c>
      <c r="S99" s="89">
        <v>0</v>
      </c>
      <c r="T99" s="90">
        <f t="shared" si="21"/>
        <v>0</v>
      </c>
    </row>
    <row r="100" spans="2:20" s="30" customFormat="1" x14ac:dyDescent="0.3">
      <c r="B100" s="84"/>
      <c r="C100" s="86" t="s">
        <v>114</v>
      </c>
      <c r="D100" s="87">
        <v>0</v>
      </c>
      <c r="E100" s="88">
        <v>0</v>
      </c>
      <c r="F100" s="88">
        <v>0</v>
      </c>
      <c r="G100" s="88">
        <v>0</v>
      </c>
      <c r="H100" s="88">
        <v>0</v>
      </c>
      <c r="I100" s="88">
        <v>0</v>
      </c>
      <c r="J100" s="88">
        <v>0</v>
      </c>
      <c r="K100" s="63">
        <f t="shared" si="25"/>
        <v>0</v>
      </c>
      <c r="L100" s="88">
        <v>0</v>
      </c>
      <c r="M100" s="88">
        <v>0</v>
      </c>
      <c r="N100" s="89">
        <v>0</v>
      </c>
      <c r="O100" s="87">
        <v>0</v>
      </c>
      <c r="P100" s="88">
        <v>0</v>
      </c>
      <c r="Q100" s="88">
        <v>0</v>
      </c>
      <c r="R100" s="88">
        <v>0</v>
      </c>
      <c r="S100" s="89">
        <v>0</v>
      </c>
      <c r="T100" s="90">
        <f t="shared" si="21"/>
        <v>0</v>
      </c>
    </row>
    <row r="101" spans="2:20" s="30" customFormat="1" x14ac:dyDescent="0.3">
      <c r="B101" s="84"/>
      <c r="C101" s="86" t="s">
        <v>115</v>
      </c>
      <c r="D101" s="87">
        <v>3</v>
      </c>
      <c r="E101" s="88">
        <v>3</v>
      </c>
      <c r="F101" s="88">
        <v>5</v>
      </c>
      <c r="G101" s="88">
        <v>7156</v>
      </c>
      <c r="H101" s="88">
        <v>114.26</v>
      </c>
      <c r="I101" s="88">
        <v>200.17</v>
      </c>
      <c r="J101" s="88">
        <v>1000.31</v>
      </c>
      <c r="K101" s="63">
        <f t="shared" si="25"/>
        <v>800.17000000000007</v>
      </c>
      <c r="L101" s="88">
        <v>2383.4</v>
      </c>
      <c r="M101" s="88">
        <v>2000.65</v>
      </c>
      <c r="N101" s="89">
        <v>1883.83</v>
      </c>
      <c r="O101" s="87">
        <v>1</v>
      </c>
      <c r="P101" s="88">
        <v>1</v>
      </c>
      <c r="Q101" s="88">
        <v>1</v>
      </c>
      <c r="R101" s="88">
        <v>799</v>
      </c>
      <c r="S101" s="89">
        <v>2928.4949999999999</v>
      </c>
      <c r="T101" s="90">
        <f t="shared" si="21"/>
        <v>155.45431381812585</v>
      </c>
    </row>
    <row r="102" spans="2:20" s="30" customFormat="1" x14ac:dyDescent="0.3">
      <c r="B102" s="84"/>
      <c r="C102" s="86" t="s">
        <v>116</v>
      </c>
      <c r="D102" s="87">
        <v>7</v>
      </c>
      <c r="E102" s="88">
        <v>9</v>
      </c>
      <c r="F102" s="88">
        <v>33</v>
      </c>
      <c r="G102" s="88">
        <v>20933</v>
      </c>
      <c r="H102" s="88">
        <v>213.39</v>
      </c>
      <c r="I102" s="88">
        <v>370.91</v>
      </c>
      <c r="J102" s="88">
        <v>1850.97</v>
      </c>
      <c r="K102" s="63">
        <f t="shared" si="25"/>
        <v>1480.34</v>
      </c>
      <c r="L102" s="88">
        <v>4411.07</v>
      </c>
      <c r="M102" s="88">
        <v>3702.22</v>
      </c>
      <c r="N102" s="89">
        <v>3486.06</v>
      </c>
      <c r="O102" s="87">
        <v>0</v>
      </c>
      <c r="P102" s="88">
        <v>0</v>
      </c>
      <c r="Q102" s="88">
        <v>0</v>
      </c>
      <c r="R102" s="88">
        <v>0</v>
      </c>
      <c r="S102" s="89">
        <v>0</v>
      </c>
      <c r="T102" s="90">
        <f t="shared" si="21"/>
        <v>0</v>
      </c>
    </row>
    <row r="103" spans="2:20" s="30" customFormat="1" x14ac:dyDescent="0.3">
      <c r="B103" s="84"/>
      <c r="C103" s="86" t="s">
        <v>117</v>
      </c>
      <c r="D103" s="87">
        <v>17</v>
      </c>
      <c r="E103" s="88">
        <v>26</v>
      </c>
      <c r="F103" s="88">
        <v>81</v>
      </c>
      <c r="G103" s="88">
        <v>63791.19999999999</v>
      </c>
      <c r="H103" s="88">
        <v>847.9</v>
      </c>
      <c r="I103" s="88">
        <v>1431.69</v>
      </c>
      <c r="J103" s="88">
        <v>7149.13</v>
      </c>
      <c r="K103" s="63">
        <f t="shared" si="25"/>
        <v>5718.3099999999986</v>
      </c>
      <c r="L103" s="88">
        <v>17042.099999999999</v>
      </c>
      <c r="M103" s="88">
        <v>14299.13</v>
      </c>
      <c r="N103" s="89">
        <v>13464.21</v>
      </c>
      <c r="O103" s="87">
        <v>1</v>
      </c>
      <c r="P103" s="88">
        <v>1</v>
      </c>
      <c r="Q103" s="88">
        <v>2</v>
      </c>
      <c r="R103" s="88">
        <v>1590</v>
      </c>
      <c r="S103" s="89">
        <v>3625.16</v>
      </c>
      <c r="T103" s="90">
        <f t="shared" si="21"/>
        <v>26.924416657197121</v>
      </c>
    </row>
    <row r="104" spans="2:20" s="30" customFormat="1" x14ac:dyDescent="0.3">
      <c r="B104" s="84"/>
      <c r="C104" s="86" t="s">
        <v>118</v>
      </c>
      <c r="D104" s="87">
        <v>1</v>
      </c>
      <c r="E104" s="88">
        <v>1</v>
      </c>
      <c r="F104" s="88">
        <v>2</v>
      </c>
      <c r="G104" s="88">
        <v>1544</v>
      </c>
      <c r="H104" s="88">
        <v>12.65</v>
      </c>
      <c r="I104" s="88">
        <v>20.04</v>
      </c>
      <c r="J104" s="88">
        <v>99.99</v>
      </c>
      <c r="K104" s="63">
        <f t="shared" si="25"/>
        <v>79.960000000000022</v>
      </c>
      <c r="L104" s="88">
        <v>238.55</v>
      </c>
      <c r="M104" s="88">
        <v>199.99</v>
      </c>
      <c r="N104" s="89">
        <v>188.31</v>
      </c>
      <c r="O104" s="87">
        <v>0</v>
      </c>
      <c r="P104" s="88">
        <v>0</v>
      </c>
      <c r="Q104" s="88">
        <v>0</v>
      </c>
      <c r="R104" s="88">
        <v>0</v>
      </c>
      <c r="S104" s="89">
        <v>0</v>
      </c>
      <c r="T104" s="90">
        <f t="shared" si="21"/>
        <v>0</v>
      </c>
    </row>
    <row r="105" spans="2:20" s="30" customFormat="1" x14ac:dyDescent="0.3">
      <c r="B105" s="84"/>
      <c r="C105" s="86" t="s">
        <v>119</v>
      </c>
      <c r="D105" s="87">
        <v>32</v>
      </c>
      <c r="E105" s="88">
        <v>41</v>
      </c>
      <c r="F105" s="88">
        <v>162</v>
      </c>
      <c r="G105" s="88">
        <v>118239.41</v>
      </c>
      <c r="H105" s="88">
        <v>1387.08</v>
      </c>
      <c r="I105" s="88">
        <v>2267.17</v>
      </c>
      <c r="J105" s="88">
        <v>11316.77</v>
      </c>
      <c r="K105" s="63">
        <f t="shared" si="25"/>
        <v>9051.3999999999978</v>
      </c>
      <c r="L105" s="88">
        <v>26984.240000000002</v>
      </c>
      <c r="M105" s="88">
        <v>22635.34</v>
      </c>
      <c r="N105" s="89">
        <v>21313.65</v>
      </c>
      <c r="O105" s="87">
        <v>8</v>
      </c>
      <c r="P105" s="88">
        <v>11</v>
      </c>
      <c r="Q105" s="88">
        <v>22</v>
      </c>
      <c r="R105" s="88">
        <v>15621</v>
      </c>
      <c r="S105" s="89">
        <v>61494.671999999999</v>
      </c>
      <c r="T105" s="90">
        <f t="shared" si="21"/>
        <v>288.52248207134863</v>
      </c>
    </row>
    <row r="106" spans="2:20" s="30" customFormat="1" x14ac:dyDescent="0.3">
      <c r="B106" s="84"/>
      <c r="C106" s="86" t="s">
        <v>120</v>
      </c>
      <c r="D106" s="87">
        <v>0</v>
      </c>
      <c r="E106" s="88">
        <v>0</v>
      </c>
      <c r="F106" s="88">
        <v>0</v>
      </c>
      <c r="G106" s="88">
        <v>0</v>
      </c>
      <c r="H106" s="88">
        <v>0</v>
      </c>
      <c r="I106" s="88">
        <v>0</v>
      </c>
      <c r="J106" s="88">
        <v>0</v>
      </c>
      <c r="K106" s="63">
        <f t="shared" si="25"/>
        <v>0</v>
      </c>
      <c r="L106" s="88">
        <v>0</v>
      </c>
      <c r="M106" s="88">
        <v>0</v>
      </c>
      <c r="N106" s="89">
        <v>0</v>
      </c>
      <c r="O106" s="87">
        <v>0</v>
      </c>
      <c r="P106" s="88">
        <v>0</v>
      </c>
      <c r="Q106" s="88">
        <v>0</v>
      </c>
      <c r="R106" s="88">
        <v>0</v>
      </c>
      <c r="S106" s="89">
        <v>0</v>
      </c>
      <c r="T106" s="90">
        <f t="shared" si="21"/>
        <v>0</v>
      </c>
    </row>
    <row r="107" spans="2:20" s="30" customFormat="1" x14ac:dyDescent="0.3">
      <c r="B107" s="84"/>
      <c r="C107" s="86" t="s">
        <v>121</v>
      </c>
      <c r="D107" s="87">
        <v>0</v>
      </c>
      <c r="E107" s="88">
        <v>0</v>
      </c>
      <c r="F107" s="88">
        <v>0</v>
      </c>
      <c r="G107" s="88">
        <v>0</v>
      </c>
      <c r="H107" s="88">
        <v>0</v>
      </c>
      <c r="I107" s="88">
        <v>0</v>
      </c>
      <c r="J107" s="88">
        <v>0</v>
      </c>
      <c r="K107" s="63">
        <f t="shared" si="25"/>
        <v>0</v>
      </c>
      <c r="L107" s="88">
        <v>0</v>
      </c>
      <c r="M107" s="88">
        <v>0</v>
      </c>
      <c r="N107" s="89">
        <v>0</v>
      </c>
      <c r="O107" s="87">
        <v>0</v>
      </c>
      <c r="P107" s="88">
        <v>0</v>
      </c>
      <c r="Q107" s="88">
        <v>0</v>
      </c>
      <c r="R107" s="88">
        <v>0</v>
      </c>
      <c r="S107" s="89">
        <v>0</v>
      </c>
      <c r="T107" s="90">
        <f t="shared" si="21"/>
        <v>0</v>
      </c>
    </row>
    <row r="108" spans="2:20" s="30" customFormat="1" x14ac:dyDescent="0.3">
      <c r="B108" s="84"/>
      <c r="C108" s="86" t="s">
        <v>122</v>
      </c>
      <c r="D108" s="87">
        <v>0</v>
      </c>
      <c r="E108" s="88">
        <v>0</v>
      </c>
      <c r="F108" s="88">
        <v>0</v>
      </c>
      <c r="G108" s="88">
        <v>0</v>
      </c>
      <c r="H108" s="88">
        <v>0</v>
      </c>
      <c r="I108" s="88">
        <v>0</v>
      </c>
      <c r="J108" s="88">
        <v>0</v>
      </c>
      <c r="K108" s="63">
        <f t="shared" si="25"/>
        <v>0</v>
      </c>
      <c r="L108" s="88">
        <v>0</v>
      </c>
      <c r="M108" s="88">
        <v>0</v>
      </c>
      <c r="N108" s="89">
        <v>0</v>
      </c>
      <c r="O108" s="87">
        <v>0</v>
      </c>
      <c r="P108" s="88">
        <v>0</v>
      </c>
      <c r="Q108" s="88">
        <v>0</v>
      </c>
      <c r="R108" s="88">
        <v>0</v>
      </c>
      <c r="S108" s="89">
        <v>0</v>
      </c>
      <c r="T108" s="90">
        <f t="shared" si="21"/>
        <v>0</v>
      </c>
    </row>
    <row r="109" spans="2:20" s="30" customFormat="1" x14ac:dyDescent="0.3">
      <c r="B109" s="84"/>
      <c r="C109" s="86" t="s">
        <v>123</v>
      </c>
      <c r="D109" s="87">
        <v>5</v>
      </c>
      <c r="E109" s="88">
        <v>8</v>
      </c>
      <c r="F109" s="88">
        <v>24</v>
      </c>
      <c r="G109" s="88">
        <v>14510.98</v>
      </c>
      <c r="H109" s="88">
        <v>86.98</v>
      </c>
      <c r="I109" s="88">
        <v>152.34</v>
      </c>
      <c r="J109" s="88">
        <v>758.4</v>
      </c>
      <c r="K109" s="63">
        <f t="shared" si="25"/>
        <v>606.38</v>
      </c>
      <c r="L109" s="88">
        <v>1807.52</v>
      </c>
      <c r="M109" s="88">
        <v>1517.12</v>
      </c>
      <c r="N109" s="89">
        <v>1428.51</v>
      </c>
      <c r="O109" s="87">
        <v>1</v>
      </c>
      <c r="P109" s="88">
        <v>1</v>
      </c>
      <c r="Q109" s="88">
        <v>1</v>
      </c>
      <c r="R109" s="88">
        <v>615</v>
      </c>
      <c r="S109" s="89">
        <v>1291.921</v>
      </c>
      <c r="T109" s="90">
        <f t="shared" si="21"/>
        <v>90.438358849430529</v>
      </c>
    </row>
    <row r="110" spans="2:20" s="30" customFormat="1" x14ac:dyDescent="0.3">
      <c r="B110" s="84"/>
      <c r="C110" s="86" t="s">
        <v>124</v>
      </c>
      <c r="D110" s="87">
        <v>0</v>
      </c>
      <c r="E110" s="88">
        <v>0</v>
      </c>
      <c r="F110" s="88">
        <v>0</v>
      </c>
      <c r="G110" s="88">
        <v>0</v>
      </c>
      <c r="H110" s="88">
        <v>0</v>
      </c>
      <c r="I110" s="88">
        <v>0</v>
      </c>
      <c r="J110" s="88">
        <v>0</v>
      </c>
      <c r="K110" s="63">
        <f t="shared" si="25"/>
        <v>0</v>
      </c>
      <c r="L110" s="88">
        <v>0</v>
      </c>
      <c r="M110" s="88">
        <v>0</v>
      </c>
      <c r="N110" s="89">
        <v>0</v>
      </c>
      <c r="O110" s="87">
        <v>0</v>
      </c>
      <c r="P110" s="88">
        <v>0</v>
      </c>
      <c r="Q110" s="88">
        <v>0</v>
      </c>
      <c r="R110" s="88">
        <v>0</v>
      </c>
      <c r="S110" s="89">
        <v>0</v>
      </c>
      <c r="T110" s="90">
        <f t="shared" si="21"/>
        <v>0</v>
      </c>
    </row>
    <row r="111" spans="2:20" s="30" customFormat="1" x14ac:dyDescent="0.3">
      <c r="B111" s="84"/>
      <c r="C111" s="86" t="s">
        <v>125</v>
      </c>
      <c r="D111" s="87">
        <v>0</v>
      </c>
      <c r="E111" s="88">
        <v>0</v>
      </c>
      <c r="F111" s="88">
        <v>0</v>
      </c>
      <c r="G111" s="88">
        <v>0</v>
      </c>
      <c r="H111" s="88">
        <v>0</v>
      </c>
      <c r="I111" s="88">
        <v>0</v>
      </c>
      <c r="J111" s="88">
        <v>0</v>
      </c>
      <c r="K111" s="63">
        <f t="shared" si="25"/>
        <v>0</v>
      </c>
      <c r="L111" s="88">
        <v>0</v>
      </c>
      <c r="M111" s="88">
        <v>0</v>
      </c>
      <c r="N111" s="89">
        <v>0</v>
      </c>
      <c r="O111" s="87">
        <v>0</v>
      </c>
      <c r="P111" s="88">
        <v>0</v>
      </c>
      <c r="Q111" s="88">
        <v>0</v>
      </c>
      <c r="R111" s="88">
        <v>0</v>
      </c>
      <c r="S111" s="89">
        <v>0</v>
      </c>
      <c r="T111" s="90">
        <f t="shared" si="21"/>
        <v>0</v>
      </c>
    </row>
    <row r="112" spans="2:20" s="30" customFormat="1" x14ac:dyDescent="0.3">
      <c r="B112" s="84"/>
      <c r="C112" s="86" t="s">
        <v>126</v>
      </c>
      <c r="D112" s="87">
        <v>0</v>
      </c>
      <c r="E112" s="88">
        <v>0</v>
      </c>
      <c r="F112" s="88">
        <v>0</v>
      </c>
      <c r="G112" s="88">
        <v>0</v>
      </c>
      <c r="H112" s="88">
        <v>0</v>
      </c>
      <c r="I112" s="88">
        <v>0</v>
      </c>
      <c r="J112" s="88">
        <v>0</v>
      </c>
      <c r="K112" s="63">
        <f t="shared" si="25"/>
        <v>0</v>
      </c>
      <c r="L112" s="88">
        <v>0</v>
      </c>
      <c r="M112" s="88">
        <v>0</v>
      </c>
      <c r="N112" s="89">
        <v>0</v>
      </c>
      <c r="O112" s="87">
        <v>0</v>
      </c>
      <c r="P112" s="88">
        <v>0</v>
      </c>
      <c r="Q112" s="88">
        <v>0</v>
      </c>
      <c r="R112" s="88">
        <v>0</v>
      </c>
      <c r="S112" s="89">
        <v>0</v>
      </c>
      <c r="T112" s="90">
        <f t="shared" si="21"/>
        <v>0</v>
      </c>
    </row>
    <row r="113" spans="1:21" s="30" customFormat="1" x14ac:dyDescent="0.3">
      <c r="B113" s="84"/>
      <c r="C113" s="86" t="s">
        <v>127</v>
      </c>
      <c r="D113" s="87">
        <v>0</v>
      </c>
      <c r="E113" s="88">
        <v>0</v>
      </c>
      <c r="F113" s="88">
        <v>0</v>
      </c>
      <c r="G113" s="88">
        <v>0</v>
      </c>
      <c r="H113" s="88">
        <v>0</v>
      </c>
      <c r="I113" s="88">
        <v>0</v>
      </c>
      <c r="J113" s="88">
        <v>0</v>
      </c>
      <c r="K113" s="63">
        <f t="shared" si="25"/>
        <v>0</v>
      </c>
      <c r="L113" s="88">
        <v>0</v>
      </c>
      <c r="M113" s="88">
        <v>0</v>
      </c>
      <c r="N113" s="89">
        <v>0</v>
      </c>
      <c r="O113" s="87">
        <v>0</v>
      </c>
      <c r="P113" s="88">
        <v>0</v>
      </c>
      <c r="Q113" s="88">
        <v>0</v>
      </c>
      <c r="R113" s="88">
        <v>0</v>
      </c>
      <c r="S113" s="89">
        <v>0</v>
      </c>
      <c r="T113" s="90">
        <f t="shared" si="21"/>
        <v>0</v>
      </c>
    </row>
    <row r="114" spans="1:21" s="30" customFormat="1" x14ac:dyDescent="0.3">
      <c r="B114" s="84"/>
      <c r="C114" s="86" t="s">
        <v>128</v>
      </c>
      <c r="D114" s="87">
        <v>0</v>
      </c>
      <c r="E114" s="88">
        <v>0</v>
      </c>
      <c r="F114" s="88">
        <v>0</v>
      </c>
      <c r="G114" s="88">
        <v>0</v>
      </c>
      <c r="H114" s="88">
        <v>0</v>
      </c>
      <c r="I114" s="88">
        <v>0</v>
      </c>
      <c r="J114" s="88">
        <v>0</v>
      </c>
      <c r="K114" s="63">
        <f t="shared" si="25"/>
        <v>0</v>
      </c>
      <c r="L114" s="88">
        <v>0</v>
      </c>
      <c r="M114" s="88">
        <v>0</v>
      </c>
      <c r="N114" s="89">
        <v>0</v>
      </c>
      <c r="O114" s="87">
        <v>0</v>
      </c>
      <c r="P114" s="88">
        <v>0</v>
      </c>
      <c r="Q114" s="88">
        <v>0</v>
      </c>
      <c r="R114" s="88">
        <v>0</v>
      </c>
      <c r="S114" s="89">
        <v>0</v>
      </c>
      <c r="T114" s="90">
        <f t="shared" si="21"/>
        <v>0</v>
      </c>
    </row>
    <row r="115" spans="1:21" s="30" customFormat="1" x14ac:dyDescent="0.3">
      <c r="B115" s="84"/>
      <c r="C115" s="86" t="s">
        <v>129</v>
      </c>
      <c r="D115" s="87">
        <v>0</v>
      </c>
      <c r="E115" s="88">
        <v>0</v>
      </c>
      <c r="F115" s="88">
        <v>0</v>
      </c>
      <c r="G115" s="88">
        <v>0</v>
      </c>
      <c r="H115" s="88">
        <v>0</v>
      </c>
      <c r="I115" s="88">
        <v>0</v>
      </c>
      <c r="J115" s="88">
        <v>0</v>
      </c>
      <c r="K115" s="63">
        <f t="shared" si="25"/>
        <v>0</v>
      </c>
      <c r="L115" s="88">
        <v>0</v>
      </c>
      <c r="M115" s="88">
        <v>0</v>
      </c>
      <c r="N115" s="89">
        <v>0</v>
      </c>
      <c r="O115" s="87">
        <v>0</v>
      </c>
      <c r="P115" s="88">
        <v>0</v>
      </c>
      <c r="Q115" s="88">
        <v>0</v>
      </c>
      <c r="R115" s="88">
        <v>0</v>
      </c>
      <c r="S115" s="89">
        <v>0</v>
      </c>
      <c r="T115" s="90">
        <f t="shared" si="21"/>
        <v>0</v>
      </c>
    </row>
    <row r="116" spans="1:21" s="30" customFormat="1" x14ac:dyDescent="0.3">
      <c r="B116" s="84"/>
      <c r="C116" s="86" t="s">
        <v>130</v>
      </c>
      <c r="D116" s="87">
        <v>1</v>
      </c>
      <c r="E116" s="88">
        <v>1</v>
      </c>
      <c r="F116" s="88">
        <v>1</v>
      </c>
      <c r="G116" s="88">
        <v>2475</v>
      </c>
      <c r="H116" s="88">
        <v>66.08</v>
      </c>
      <c r="I116" s="88">
        <v>165.94</v>
      </c>
      <c r="J116" s="88">
        <v>829.63</v>
      </c>
      <c r="K116" s="63">
        <f t="shared" si="25"/>
        <v>663.68999999999994</v>
      </c>
      <c r="L116" s="88">
        <v>1973.14</v>
      </c>
      <c r="M116" s="88">
        <v>1659.26</v>
      </c>
      <c r="N116" s="89">
        <v>1562.39</v>
      </c>
      <c r="O116" s="87">
        <v>0</v>
      </c>
      <c r="P116" s="88">
        <v>0</v>
      </c>
      <c r="Q116" s="88">
        <v>0</v>
      </c>
      <c r="R116" s="88">
        <v>0</v>
      </c>
      <c r="S116" s="89">
        <v>0</v>
      </c>
      <c r="T116" s="90">
        <f t="shared" si="21"/>
        <v>0</v>
      </c>
    </row>
    <row r="117" spans="1:21" s="30" customFormat="1" x14ac:dyDescent="0.3">
      <c r="B117" s="84"/>
      <c r="C117" s="86" t="s">
        <v>131</v>
      </c>
      <c r="D117" s="87">
        <v>0</v>
      </c>
      <c r="E117" s="88">
        <v>0</v>
      </c>
      <c r="F117" s="88">
        <v>0</v>
      </c>
      <c r="G117" s="88">
        <v>0</v>
      </c>
      <c r="H117" s="88">
        <v>0</v>
      </c>
      <c r="I117" s="88">
        <v>0</v>
      </c>
      <c r="J117" s="88">
        <v>0</v>
      </c>
      <c r="K117" s="63">
        <f t="shared" si="25"/>
        <v>0</v>
      </c>
      <c r="L117" s="88">
        <v>0</v>
      </c>
      <c r="M117" s="88">
        <v>0</v>
      </c>
      <c r="N117" s="89">
        <v>0</v>
      </c>
      <c r="O117" s="87">
        <v>0</v>
      </c>
      <c r="P117" s="88">
        <v>0</v>
      </c>
      <c r="Q117" s="88">
        <v>0</v>
      </c>
      <c r="R117" s="88">
        <v>0</v>
      </c>
      <c r="S117" s="89">
        <v>0</v>
      </c>
      <c r="T117" s="90">
        <f t="shared" si="21"/>
        <v>0</v>
      </c>
    </row>
    <row r="118" spans="1:21" s="30" customFormat="1" x14ac:dyDescent="0.3">
      <c r="B118" s="84"/>
      <c r="C118" s="86" t="s">
        <v>132</v>
      </c>
      <c r="D118" s="87">
        <v>0</v>
      </c>
      <c r="E118" s="88">
        <v>0</v>
      </c>
      <c r="F118" s="88">
        <v>0</v>
      </c>
      <c r="G118" s="88">
        <v>0</v>
      </c>
      <c r="H118" s="88">
        <v>0</v>
      </c>
      <c r="I118" s="88">
        <v>0</v>
      </c>
      <c r="J118" s="88">
        <v>0</v>
      </c>
      <c r="K118" s="63">
        <f t="shared" si="25"/>
        <v>0</v>
      </c>
      <c r="L118" s="88">
        <v>0</v>
      </c>
      <c r="M118" s="88">
        <v>0</v>
      </c>
      <c r="N118" s="89">
        <v>0</v>
      </c>
      <c r="O118" s="87">
        <v>0</v>
      </c>
      <c r="P118" s="88">
        <v>0</v>
      </c>
      <c r="Q118" s="88">
        <v>0</v>
      </c>
      <c r="R118" s="88">
        <v>0</v>
      </c>
      <c r="S118" s="89">
        <v>0</v>
      </c>
      <c r="T118" s="90">
        <f t="shared" si="21"/>
        <v>0</v>
      </c>
    </row>
    <row r="119" spans="1:21" s="30" customFormat="1" x14ac:dyDescent="0.3">
      <c r="B119" s="84"/>
      <c r="C119" s="86" t="s">
        <v>133</v>
      </c>
      <c r="D119" s="87">
        <v>0</v>
      </c>
      <c r="E119" s="88">
        <v>0</v>
      </c>
      <c r="F119" s="88">
        <v>0</v>
      </c>
      <c r="G119" s="88">
        <v>0</v>
      </c>
      <c r="H119" s="88">
        <v>0</v>
      </c>
      <c r="I119" s="88">
        <v>0</v>
      </c>
      <c r="J119" s="88">
        <v>0</v>
      </c>
      <c r="K119" s="63">
        <f t="shared" si="25"/>
        <v>0</v>
      </c>
      <c r="L119" s="88">
        <v>0</v>
      </c>
      <c r="M119" s="88">
        <v>0</v>
      </c>
      <c r="N119" s="89">
        <v>0</v>
      </c>
      <c r="O119" s="87">
        <v>0</v>
      </c>
      <c r="P119" s="88">
        <v>0</v>
      </c>
      <c r="Q119" s="88">
        <v>0</v>
      </c>
      <c r="R119" s="88">
        <v>0</v>
      </c>
      <c r="S119" s="89">
        <v>0</v>
      </c>
      <c r="T119" s="90">
        <f t="shared" si="21"/>
        <v>0</v>
      </c>
    </row>
    <row r="120" spans="1:21" s="30" customFormat="1" x14ac:dyDescent="0.3">
      <c r="B120" s="84"/>
      <c r="C120" s="91" t="s">
        <v>51</v>
      </c>
      <c r="D120" s="92">
        <f>SUM(D98:D119)</f>
        <v>66</v>
      </c>
      <c r="E120" s="94">
        <f>SUM(E98:E119)</f>
        <v>89</v>
      </c>
      <c r="F120" s="94">
        <f t="shared" ref="F120:S120" si="26">SUM(F98:F119)</f>
        <v>308</v>
      </c>
      <c r="G120" s="94">
        <f t="shared" si="26"/>
        <v>228649.59</v>
      </c>
      <c r="H120" s="94">
        <f t="shared" si="26"/>
        <v>2728.3399999999997</v>
      </c>
      <c r="I120" s="94">
        <f t="shared" si="26"/>
        <v>4608.2599999999993</v>
      </c>
      <c r="J120" s="94">
        <f t="shared" si="26"/>
        <v>23005.200000000001</v>
      </c>
      <c r="K120" s="94">
        <f t="shared" si="26"/>
        <v>18400.249999999996</v>
      </c>
      <c r="L120" s="94">
        <f t="shared" si="26"/>
        <v>54840.02</v>
      </c>
      <c r="M120" s="94">
        <f t="shared" si="26"/>
        <v>46013.710000000006</v>
      </c>
      <c r="N120" s="96">
        <f t="shared" si="26"/>
        <v>43326.96</v>
      </c>
      <c r="O120" s="92">
        <f t="shared" si="26"/>
        <v>11</v>
      </c>
      <c r="P120" s="94">
        <f t="shared" si="26"/>
        <v>14</v>
      </c>
      <c r="Q120" s="94">
        <f t="shared" si="26"/>
        <v>26</v>
      </c>
      <c r="R120" s="94">
        <f t="shared" si="26"/>
        <v>18625</v>
      </c>
      <c r="S120" s="96">
        <f t="shared" si="26"/>
        <v>69340.248000000007</v>
      </c>
      <c r="T120" s="97">
        <f t="shared" si="21"/>
        <v>160.03949503957816</v>
      </c>
    </row>
    <row r="121" spans="1:21" s="30" customFormat="1" x14ac:dyDescent="0.3">
      <c r="B121" s="69" t="s">
        <v>40</v>
      </c>
      <c r="C121" s="70"/>
      <c r="D121" s="106">
        <f t="shared" ref="D121:S121" si="27">SUMIF($C$35:$C$120,"소계",D35:D120)</f>
        <v>1794</v>
      </c>
      <c r="E121" s="107">
        <f t="shared" si="27"/>
        <v>1879</v>
      </c>
      <c r="F121" s="107">
        <f t="shared" si="27"/>
        <v>11268</v>
      </c>
      <c r="G121" s="107">
        <f t="shared" si="27"/>
        <v>23247839.539999995</v>
      </c>
      <c r="H121" s="107">
        <f t="shared" si="27"/>
        <v>51383.729999999996</v>
      </c>
      <c r="I121" s="107">
        <f t="shared" si="27"/>
        <v>257807.52000000002</v>
      </c>
      <c r="J121" s="107">
        <f t="shared" si="27"/>
        <v>1217207.69</v>
      </c>
      <c r="K121" s="72">
        <f t="shared" si="27"/>
        <v>983024.38</v>
      </c>
      <c r="L121" s="107">
        <f t="shared" si="27"/>
        <v>2925961.5399999996</v>
      </c>
      <c r="M121" s="107">
        <f t="shared" si="27"/>
        <v>2458039.5900000003</v>
      </c>
      <c r="N121" s="108">
        <f t="shared" si="27"/>
        <v>2314528.9999999995</v>
      </c>
      <c r="O121" s="106">
        <f t="shared" si="27"/>
        <v>542</v>
      </c>
      <c r="P121" s="107">
        <f t="shared" si="27"/>
        <v>581</v>
      </c>
      <c r="Q121" s="107">
        <f t="shared" si="27"/>
        <v>2255</v>
      </c>
      <c r="R121" s="107">
        <f t="shared" si="27"/>
        <v>5870841.709999999</v>
      </c>
      <c r="S121" s="108">
        <f t="shared" si="27"/>
        <v>2918706.2990000001</v>
      </c>
      <c r="T121" s="75">
        <f t="shared" si="21"/>
        <v>126.10368239067218</v>
      </c>
    </row>
    <row r="122" spans="1:21" x14ac:dyDescent="0.3">
      <c r="B122" s="76" t="s">
        <v>41</v>
      </c>
      <c r="C122" s="76"/>
      <c r="K122" s="109"/>
    </row>
    <row r="123" spans="1:21" x14ac:dyDescent="0.3">
      <c r="A123" s="30"/>
      <c r="B123" s="110"/>
      <c r="C123" s="110"/>
      <c r="D123" s="109"/>
      <c r="E123" s="109"/>
      <c r="F123" s="109"/>
      <c r="G123" s="109"/>
      <c r="H123" s="109"/>
      <c r="I123" s="109"/>
      <c r="J123" s="109"/>
      <c r="K123" s="111"/>
      <c r="L123" s="109"/>
      <c r="M123" s="109"/>
      <c r="N123" s="109"/>
      <c r="O123" s="109"/>
      <c r="P123" s="109"/>
      <c r="Q123" s="109"/>
      <c r="R123" s="109"/>
      <c r="S123" s="109"/>
      <c r="T123" s="109"/>
      <c r="U123" s="30"/>
    </row>
    <row r="124" spans="1:21" hidden="1" x14ac:dyDescent="0.3">
      <c r="A124" s="30"/>
      <c r="U124" s="30"/>
    </row>
    <row r="125" spans="1:21" hidden="1" x14ac:dyDescent="0.3"/>
    <row r="126" spans="1:21" hidden="1" x14ac:dyDescent="0.3"/>
    <row r="127" spans="1:21" hidden="1" x14ac:dyDescent="0.3"/>
    <row r="128" spans="1:21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</sheetData>
  <mergeCells count="7">
    <mergeCell ref="B7:C9"/>
    <mergeCell ref="G8:G9"/>
    <mergeCell ref="H8:H9"/>
    <mergeCell ref="B10:C10"/>
    <mergeCell ref="B32:C34"/>
    <mergeCell ref="G33:G34"/>
    <mergeCell ref="H33:H34"/>
  </mergeCells>
  <phoneticPr fontId="3" type="noConversion"/>
  <printOptions horizontalCentered="1"/>
  <pageMargins left="0.27559055118110237" right="0.27559055118110237" top="0.47244094488188981" bottom="0.27559055118110237" header="0.31496062992125984" footer="0.31496062992125984"/>
  <pageSetup paperSize="9" scale="4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</xdr:col>
                    <xdr:colOff>276225</xdr:colOff>
                    <xdr:row>30</xdr:row>
                    <xdr:rowOff>38100</xdr:rowOff>
                  </from>
                  <to>
                    <xdr:col>2</xdr:col>
                    <xdr:colOff>447675</xdr:colOff>
                    <xdr:row>30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17</xdr:col>
                    <xdr:colOff>390525</xdr:colOff>
                    <xdr:row>3</xdr:row>
                    <xdr:rowOff>238125</xdr:rowOff>
                  </from>
                  <to>
                    <xdr:col>19</xdr:col>
                    <xdr:colOff>371475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</xdr:col>
                    <xdr:colOff>266700</xdr:colOff>
                    <xdr:row>5</xdr:row>
                    <xdr:rowOff>38100</xdr:rowOff>
                  </from>
                  <to>
                    <xdr:col>2</xdr:col>
                    <xdr:colOff>438150</xdr:colOff>
                    <xdr:row>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2</xdr:col>
                    <xdr:colOff>542925</xdr:colOff>
                    <xdr:row>5</xdr:row>
                    <xdr:rowOff>38100</xdr:rowOff>
                  </from>
                  <to>
                    <xdr:col>3</xdr:col>
                    <xdr:colOff>219075</xdr:colOff>
                    <xdr:row>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시군</vt:lpstr>
      <vt:lpstr>시군!Print_Area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nonghyup</dc:creator>
  <cp:lastModifiedBy>nonghyup</cp:lastModifiedBy>
  <dcterms:created xsi:type="dcterms:W3CDTF">2019-01-10T06:29:28Z</dcterms:created>
  <dcterms:modified xsi:type="dcterms:W3CDTF">2019-01-10T06:31:00Z</dcterms:modified>
</cp:coreProperties>
</file>