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65" tabRatio="876" firstSheet="4" activeTab="4"/>
  </bookViews>
  <sheets>
    <sheet name="2011년 9월까지" sheetId="1" r:id="rId1"/>
    <sheet name="2010년 9월~12월까지" sheetId="5" r:id="rId2"/>
    <sheet name="품목별합계" sheetId="4" r:id="rId3"/>
    <sheet name="품목별합계(2010년 10월부터)" sheetId="10" r:id="rId4"/>
    <sheet name="Sheet2" sheetId="2" r:id="rId5"/>
    <sheet name="Sheet3" sheetId="3" r:id="rId6"/>
  </sheets>
  <definedNames>
    <definedName name="_xlnm.Print_Titles" localSheetId="0">'2011년 9월까지'!$1:$4</definedName>
  </definedNames>
  <calcPr calcId="162913"/>
</workbook>
</file>

<file path=xl/calcChain.xml><?xml version="1.0" encoding="utf-8"?>
<calcChain xmlns="http://schemas.openxmlformats.org/spreadsheetml/2006/main">
  <c r="C16" i="2" l="1"/>
  <c r="H6" i="10" l="1"/>
  <c r="E6" i="10"/>
  <c r="D6" i="10"/>
  <c r="L6" i="10"/>
  <c r="K6" i="10"/>
  <c r="J6" i="10"/>
  <c r="I6" i="10"/>
  <c r="G6" i="10"/>
  <c r="G7" i="10"/>
  <c r="C6" i="10"/>
  <c r="C7" i="10"/>
  <c r="K51" i="1"/>
  <c r="K52" i="1" s="1"/>
  <c r="J51" i="1"/>
  <c r="J52" i="1" s="1"/>
  <c r="I51" i="1"/>
  <c r="I52" i="1"/>
  <c r="H51" i="1"/>
  <c r="H52" i="1"/>
  <c r="G51" i="1"/>
  <c r="G52" i="1"/>
  <c r="F51" i="1"/>
  <c r="F52" i="1" s="1"/>
  <c r="E51" i="1"/>
  <c r="E52" i="1"/>
  <c r="D51" i="1"/>
  <c r="D52" i="1"/>
  <c r="C51" i="1"/>
  <c r="C52" i="1"/>
  <c r="B51" i="1"/>
  <c r="B52" i="1" s="1"/>
  <c r="M6" i="10"/>
  <c r="F7" i="10"/>
  <c r="I7" i="10"/>
  <c r="K7" i="10"/>
  <c r="L7" i="10"/>
  <c r="D7" i="10"/>
  <c r="H7" i="10"/>
  <c r="J7" i="10"/>
  <c r="C45" i="1"/>
  <c r="C46" i="1" s="1"/>
  <c r="C54" i="1" s="1"/>
  <c r="D7" i="4" s="1"/>
  <c r="D45" i="1"/>
  <c r="D46" i="1" s="1"/>
  <c r="E45" i="1"/>
  <c r="E46" i="1"/>
  <c r="F45" i="1"/>
  <c r="F46" i="1"/>
  <c r="G45" i="1"/>
  <c r="G46" i="1" s="1"/>
  <c r="H45" i="1"/>
  <c r="H46" i="1" s="1"/>
  <c r="I45" i="1"/>
  <c r="I46" i="1"/>
  <c r="J45" i="1"/>
  <c r="J46" i="1"/>
  <c r="K45" i="1"/>
  <c r="K46" i="1" s="1"/>
  <c r="B45" i="1"/>
  <c r="L45" i="1" s="1"/>
  <c r="K24" i="5"/>
  <c r="K25" i="5"/>
  <c r="L5" i="10" s="1"/>
  <c r="L9" i="10" s="1"/>
  <c r="J24" i="5"/>
  <c r="K4" i="10" s="1"/>
  <c r="I24" i="5"/>
  <c r="I25" i="5" s="1"/>
  <c r="J5" i="10" s="1"/>
  <c r="J9" i="10" s="1"/>
  <c r="H24" i="5"/>
  <c r="I4" i="10"/>
  <c r="I8" i="10"/>
  <c r="G24" i="5"/>
  <c r="G25" i="5"/>
  <c r="H5" i="10"/>
  <c r="H9" i="10" s="1"/>
  <c r="F24" i="5"/>
  <c r="G4" i="10" s="1"/>
  <c r="G8" i="10" s="1"/>
  <c r="E24" i="5"/>
  <c r="E25" i="5" s="1"/>
  <c r="F5" i="10" s="1"/>
  <c r="F9" i="10" s="1"/>
  <c r="D24" i="5"/>
  <c r="E4" i="10" s="1"/>
  <c r="C24" i="5"/>
  <c r="C25" i="5"/>
  <c r="D5" i="10" s="1"/>
  <c r="D9" i="10" s="1"/>
  <c r="B24" i="5"/>
  <c r="C4" i="10"/>
  <c r="C8" i="10" s="1"/>
  <c r="K12" i="5"/>
  <c r="K13" i="5" s="1"/>
  <c r="J12" i="5"/>
  <c r="J26" i="5" s="1"/>
  <c r="K4" i="4" s="1"/>
  <c r="I12" i="5"/>
  <c r="I13" i="5" s="1"/>
  <c r="H12" i="5"/>
  <c r="H26" i="5" s="1"/>
  <c r="I4" i="4" s="1"/>
  <c r="G12" i="5"/>
  <c r="G13" i="5" s="1"/>
  <c r="F12" i="5"/>
  <c r="E12" i="5"/>
  <c r="E13" i="5" s="1"/>
  <c r="E27" i="5" s="1"/>
  <c r="F5" i="4" s="1"/>
  <c r="D12" i="5"/>
  <c r="D26" i="5"/>
  <c r="E4" i="4" s="1"/>
  <c r="C12" i="5"/>
  <c r="C13" i="5"/>
  <c r="C27" i="5"/>
  <c r="D5" i="4" s="1"/>
  <c r="B12" i="5"/>
  <c r="B26" i="5"/>
  <c r="C4" i="4" s="1"/>
  <c r="C36" i="1"/>
  <c r="D36" i="1"/>
  <c r="D53" i="1"/>
  <c r="E6" i="4" s="1"/>
  <c r="E36" i="1"/>
  <c r="E37" i="1" s="1"/>
  <c r="F36" i="1"/>
  <c r="F37" i="1"/>
  <c r="G36" i="1"/>
  <c r="G37" i="1" s="1"/>
  <c r="H36" i="1"/>
  <c r="H37" i="1"/>
  <c r="I36" i="1"/>
  <c r="I37" i="1" s="1"/>
  <c r="J36" i="1"/>
  <c r="J37" i="1" s="1"/>
  <c r="K36" i="1"/>
  <c r="K37" i="1"/>
  <c r="B36" i="1"/>
  <c r="B37" i="1"/>
  <c r="B16" i="1"/>
  <c r="B17" i="1" s="1"/>
  <c r="E16" i="1"/>
  <c r="E17" i="1" s="1"/>
  <c r="F16" i="1"/>
  <c r="F17" i="1" s="1"/>
  <c r="H16" i="1"/>
  <c r="H17" i="1" s="1"/>
  <c r="H54" i="1" s="1"/>
  <c r="I7" i="4" s="1"/>
  <c r="I16" i="1"/>
  <c r="I17" i="1" s="1"/>
  <c r="J16" i="1"/>
  <c r="B29" i="1"/>
  <c r="B30" i="1" s="1"/>
  <c r="E29" i="1"/>
  <c r="E30" i="1" s="1"/>
  <c r="F29" i="1"/>
  <c r="F30" i="1" s="1"/>
  <c r="H29" i="1"/>
  <c r="H30" i="1" s="1"/>
  <c r="I29" i="1"/>
  <c r="I30" i="1" s="1"/>
  <c r="J29" i="1"/>
  <c r="J30" i="1" s="1"/>
  <c r="K29" i="1"/>
  <c r="K30" i="1" s="1"/>
  <c r="B13" i="5"/>
  <c r="D13" i="5"/>
  <c r="F13" i="5"/>
  <c r="B25" i="5"/>
  <c r="C5" i="10" s="1"/>
  <c r="C9" i="10" s="1"/>
  <c r="C37" i="1"/>
  <c r="D37" i="1"/>
  <c r="F6" i="10"/>
  <c r="L4" i="10"/>
  <c r="L8" i="10" s="1"/>
  <c r="J4" i="10"/>
  <c r="J8" i="10" s="1"/>
  <c r="H4" i="10"/>
  <c r="H8" i="10" s="1"/>
  <c r="F25" i="5"/>
  <c r="G5" i="10" s="1"/>
  <c r="G9" i="10" s="1"/>
  <c r="H25" i="5"/>
  <c r="I5" i="10" s="1"/>
  <c r="J25" i="5"/>
  <c r="K5" i="10" s="1"/>
  <c r="K9" i="10" s="1"/>
  <c r="M7" i="10"/>
  <c r="E7" i="10"/>
  <c r="D54" i="1" l="1"/>
  <c r="E7" i="4" s="1"/>
  <c r="G54" i="1"/>
  <c r="H7" i="4" s="1"/>
  <c r="I8" i="4"/>
  <c r="L24" i="5"/>
  <c r="M4" i="10" s="1"/>
  <c r="M8" i="10" s="1"/>
  <c r="K8" i="10"/>
  <c r="L51" i="1"/>
  <c r="I9" i="10"/>
  <c r="K53" i="1"/>
  <c r="L6" i="4" s="1"/>
  <c r="H53" i="1"/>
  <c r="I6" i="4" s="1"/>
  <c r="I27" i="5"/>
  <c r="J5" i="4" s="1"/>
  <c r="E8" i="10"/>
  <c r="C53" i="1"/>
  <c r="D6" i="4" s="1"/>
  <c r="L12" i="5"/>
  <c r="L26" i="5" s="1"/>
  <c r="M4" i="4" s="1"/>
  <c r="L52" i="1"/>
  <c r="L29" i="1"/>
  <c r="E8" i="4"/>
  <c r="G26" i="5"/>
  <c r="H4" i="4" s="1"/>
  <c r="K27" i="5"/>
  <c r="L5" i="4" s="1"/>
  <c r="K54" i="1"/>
  <c r="L7" i="4" s="1"/>
  <c r="D4" i="10"/>
  <c r="D8" i="10" s="1"/>
  <c r="F53" i="1"/>
  <c r="G6" i="4" s="1"/>
  <c r="B46" i="1"/>
  <c r="L46" i="1" s="1"/>
  <c r="G53" i="1"/>
  <c r="H6" i="4" s="1"/>
  <c r="F54" i="1"/>
  <c r="G7" i="4" s="1"/>
  <c r="G9" i="4" s="1"/>
  <c r="E26" i="5"/>
  <c r="F4" i="4" s="1"/>
  <c r="F27" i="5"/>
  <c r="G5" i="4" s="1"/>
  <c r="I54" i="1"/>
  <c r="J7" i="4" s="1"/>
  <c r="J53" i="1"/>
  <c r="K6" i="4" s="1"/>
  <c r="K8" i="4" s="1"/>
  <c r="F26" i="5"/>
  <c r="G4" i="4" s="1"/>
  <c r="G8" i="4" s="1"/>
  <c r="B27" i="5"/>
  <c r="C5" i="4" s="1"/>
  <c r="L30" i="1"/>
  <c r="E54" i="1"/>
  <c r="F7" i="4" s="1"/>
  <c r="D9" i="4"/>
  <c r="G27" i="5"/>
  <c r="H5" i="4" s="1"/>
  <c r="H9" i="4" s="1"/>
  <c r="L37" i="1"/>
  <c r="F9" i="4"/>
  <c r="E53" i="1"/>
  <c r="F6" i="4" s="1"/>
  <c r="F8" i="4" s="1"/>
  <c r="I26" i="5"/>
  <c r="J4" i="4" s="1"/>
  <c r="D25" i="5"/>
  <c r="F4" i="10"/>
  <c r="F8" i="10" s="1"/>
  <c r="L16" i="1"/>
  <c r="K26" i="5"/>
  <c r="L4" i="4" s="1"/>
  <c r="L8" i="4" s="1"/>
  <c r="C26" i="5"/>
  <c r="D4" i="4" s="1"/>
  <c r="D8" i="4" s="1"/>
  <c r="J13" i="5"/>
  <c r="J27" i="5" s="1"/>
  <c r="K5" i="4" s="1"/>
  <c r="I53" i="1"/>
  <c r="J6" i="4" s="1"/>
  <c r="B53" i="1"/>
  <c r="L36" i="1"/>
  <c r="J17" i="1"/>
  <c r="J54" i="1" s="1"/>
  <c r="K7" i="4" s="1"/>
  <c r="H13" i="5"/>
  <c r="H27" i="5" s="1"/>
  <c r="I5" i="4" s="1"/>
  <c r="I9" i="4" s="1"/>
  <c r="L9" i="4" l="1"/>
  <c r="J9" i="4"/>
  <c r="B54" i="1"/>
  <c r="C7" i="4" s="1"/>
  <c r="C9" i="4" s="1"/>
  <c r="H8" i="4"/>
  <c r="K9" i="4"/>
  <c r="E5" i="10"/>
  <c r="E9" i="10" s="1"/>
  <c r="D27" i="5"/>
  <c r="E5" i="4" s="1"/>
  <c r="E9" i="4" s="1"/>
  <c r="L25" i="5"/>
  <c r="M5" i="10" s="1"/>
  <c r="M9" i="10" s="1"/>
  <c r="L13" i="5"/>
  <c r="L17" i="1"/>
  <c r="L54" i="1" s="1"/>
  <c r="M7" i="4" s="1"/>
  <c r="L53" i="1"/>
  <c r="M6" i="4" s="1"/>
  <c r="M8" i="4" s="1"/>
  <c r="C6" i="4"/>
  <c r="C8" i="4" s="1"/>
  <c r="J8" i="4"/>
  <c r="L27" i="5" l="1"/>
  <c r="M5" i="4" s="1"/>
  <c r="M9" i="4" s="1"/>
</calcChain>
</file>

<file path=xl/sharedStrings.xml><?xml version="1.0" encoding="utf-8"?>
<sst xmlns="http://schemas.openxmlformats.org/spreadsheetml/2006/main" count="159" uniqueCount="90">
  <si>
    <t>일자</t>
    <phoneticPr fontId="1" type="noConversion"/>
  </si>
  <si>
    <t>펫트병</t>
    <phoneticPr fontId="1" type="noConversion"/>
  </si>
  <si>
    <t>혼합 플라스틱</t>
    <phoneticPr fontId="1" type="noConversion"/>
  </si>
  <si>
    <t>고철</t>
    <phoneticPr fontId="1" type="noConversion"/>
  </si>
  <si>
    <t>유리병</t>
    <phoneticPr fontId="1" type="noConversion"/>
  </si>
  <si>
    <t>파지</t>
    <phoneticPr fontId="1" type="noConversion"/>
  </si>
  <si>
    <t>의류</t>
    <phoneticPr fontId="1" type="noConversion"/>
  </si>
  <si>
    <t>3.10</t>
    <phoneticPr fontId="1" type="noConversion"/>
  </si>
  <si>
    <t>단가</t>
    <phoneticPr fontId="1" type="noConversion"/>
  </si>
  <si>
    <t>3.10</t>
    <phoneticPr fontId="1" type="noConversion"/>
  </si>
  <si>
    <t>누계</t>
    <phoneticPr fontId="1" type="noConversion"/>
  </si>
  <si>
    <t>판매대금</t>
    <phoneticPr fontId="1" type="noConversion"/>
  </si>
  <si>
    <t>합계</t>
    <phoneticPr fontId="1" type="noConversion"/>
  </si>
  <si>
    <t>스치로폼</t>
    <phoneticPr fontId="1" type="noConversion"/>
  </si>
  <si>
    <t>5.20</t>
    <phoneticPr fontId="1" type="noConversion"/>
  </si>
  <si>
    <t>6.30</t>
    <phoneticPr fontId="1" type="noConversion"/>
  </si>
  <si>
    <t>누계</t>
    <phoneticPr fontId="1" type="noConversion"/>
  </si>
  <si>
    <t>철캔</t>
    <phoneticPr fontId="2" type="noConversion"/>
  </si>
  <si>
    <t>장판</t>
    <phoneticPr fontId="2" type="noConversion"/>
  </si>
  <si>
    <t>알루미늄캔</t>
    <phoneticPr fontId="2" type="noConversion"/>
  </si>
  <si>
    <t>10.19</t>
    <phoneticPr fontId="1" type="noConversion"/>
  </si>
  <si>
    <t>10.20</t>
    <phoneticPr fontId="1" type="noConversion"/>
  </si>
  <si>
    <t>1760</t>
    <phoneticPr fontId="2" type="noConversion"/>
  </si>
  <si>
    <t>월계</t>
    <phoneticPr fontId="2" type="noConversion"/>
  </si>
  <si>
    <t>월계</t>
    <phoneticPr fontId="1" type="noConversion"/>
  </si>
  <si>
    <t>알루미늄캔</t>
    <phoneticPr fontId="1" type="noConversion"/>
  </si>
  <si>
    <t>철캔</t>
    <phoneticPr fontId="1" type="noConversion"/>
  </si>
  <si>
    <t>장판</t>
    <phoneticPr fontId="1" type="noConversion"/>
  </si>
  <si>
    <t>4.3</t>
    <phoneticPr fontId="1" type="noConversion"/>
  </si>
  <si>
    <t>총누계</t>
    <phoneticPr fontId="1" type="noConversion"/>
  </si>
  <si>
    <t>총판매대금</t>
    <phoneticPr fontId="1" type="noConversion"/>
  </si>
  <si>
    <t>총누계</t>
    <phoneticPr fontId="2" type="noConversion"/>
  </si>
  <si>
    <t>총판매대금</t>
    <phoneticPr fontId="2" type="noConversion"/>
  </si>
  <si>
    <t>단가(9월까지)</t>
    <phoneticPr fontId="2" type="noConversion"/>
  </si>
  <si>
    <t>단가(10월부터)</t>
    <phoneticPr fontId="1" type="noConversion"/>
  </si>
  <si>
    <t>(단위:kg, 원)</t>
    <phoneticPr fontId="1" type="noConversion"/>
  </si>
  <si>
    <t>합계</t>
    <phoneticPr fontId="2" type="noConversion"/>
  </si>
  <si>
    <t>구분</t>
    <phoneticPr fontId="1" type="noConversion"/>
  </si>
  <si>
    <t>고철</t>
    <phoneticPr fontId="1" type="noConversion"/>
  </si>
  <si>
    <t>파지</t>
    <phoneticPr fontId="1" type="noConversion"/>
  </si>
  <si>
    <t>의류</t>
    <phoneticPr fontId="1" type="noConversion"/>
  </si>
  <si>
    <t>장판</t>
    <phoneticPr fontId="2" type="noConversion"/>
  </si>
  <si>
    <t>유리병</t>
    <phoneticPr fontId="1" type="noConversion"/>
  </si>
  <si>
    <t>펫트병</t>
    <phoneticPr fontId="1" type="noConversion"/>
  </si>
  <si>
    <t>혼합 
플라스틱</t>
    <phoneticPr fontId="1" type="noConversion"/>
  </si>
  <si>
    <t>스치로폼</t>
    <phoneticPr fontId="1" type="noConversion"/>
  </si>
  <si>
    <t>2010년</t>
    <phoneticPr fontId="2" type="noConversion"/>
  </si>
  <si>
    <t>판매량</t>
    <phoneticPr fontId="2" type="noConversion"/>
  </si>
  <si>
    <t>판매금액</t>
    <phoneticPr fontId="1" type="noConversion"/>
  </si>
  <si>
    <t>2011년</t>
    <phoneticPr fontId="2" type="noConversion"/>
  </si>
  <si>
    <t>합계</t>
    <phoneticPr fontId="1" type="noConversion"/>
  </si>
  <si>
    <t>재활용품 판매대금(2010년 9월~2010년 12월)</t>
    <phoneticPr fontId="1" type="noConversion"/>
  </si>
  <si>
    <t>9월입금</t>
    <phoneticPr fontId="1" type="noConversion"/>
  </si>
  <si>
    <t>누계</t>
    <phoneticPr fontId="1" type="noConversion"/>
  </si>
  <si>
    <t>판매업체</t>
    <phoneticPr fontId="2" type="noConversion"/>
  </si>
  <si>
    <t>코재자원</t>
    <phoneticPr fontId="2" type="noConversion"/>
  </si>
  <si>
    <t>곡성고철상사</t>
    <phoneticPr fontId="2" type="noConversion"/>
  </si>
  <si>
    <t>곡성고물상</t>
    <phoneticPr fontId="2" type="noConversion"/>
  </si>
  <si>
    <t>창현자원</t>
    <phoneticPr fontId="2" type="noConversion"/>
  </si>
  <si>
    <t>4개업체</t>
    <phoneticPr fontId="2" type="noConversion"/>
  </si>
  <si>
    <t>혼플9월입금</t>
    <phoneticPr fontId="1" type="noConversion"/>
  </si>
  <si>
    <t>10.2</t>
    <phoneticPr fontId="3" type="noConversion"/>
  </si>
  <si>
    <t>9.30인수</t>
    <phoneticPr fontId="3" type="noConversion"/>
  </si>
  <si>
    <t>10.6</t>
    <phoneticPr fontId="3" type="noConversion"/>
  </si>
  <si>
    <t>8.29인수</t>
    <phoneticPr fontId="3" type="noConversion"/>
  </si>
  <si>
    <t>2010단가</t>
    <phoneticPr fontId="3" type="noConversion"/>
  </si>
  <si>
    <t>고철</t>
  </si>
  <si>
    <t>알루미늄캔</t>
  </si>
  <si>
    <t>철캔</t>
  </si>
  <si>
    <t>유리병</t>
  </si>
  <si>
    <t>스치로폼</t>
  </si>
  <si>
    <t xml:space="preserve"> 품목별 재활용품 판매현황(2010년 10월~ 2011년 9월 30까지)</t>
    <phoneticPr fontId="1" type="noConversion"/>
  </si>
  <si>
    <t>재활용품 판매대금(2011년 9월까지 판매현황)</t>
    <phoneticPr fontId="1" type="noConversion"/>
  </si>
  <si>
    <t>2011년
9월~12월</t>
    <phoneticPr fontId="2" type="noConversion"/>
  </si>
  <si>
    <t>2012년
1월~9월</t>
    <phoneticPr fontId="2" type="noConversion"/>
  </si>
  <si>
    <t xml:space="preserve"> 품목별 재활용품 판매현황(2010년 9월~ 2011년 9월까지)</t>
    <phoneticPr fontId="1" type="noConversion"/>
  </si>
  <si>
    <t>품목</t>
  </si>
  <si>
    <t>파지</t>
  </si>
  <si>
    <t>혼합 플라스틱</t>
  </si>
  <si>
    <t>합계</t>
  </si>
  <si>
    <t>판매대금</t>
  </si>
  <si>
    <t>(단위 : kg, 원)</t>
    <phoneticPr fontId="1" type="noConversion"/>
  </si>
  <si>
    <t>판매량</t>
    <phoneticPr fontId="1" type="noConversion"/>
  </si>
  <si>
    <t>비고</t>
    <phoneticPr fontId="1" type="noConversion"/>
  </si>
  <si>
    <t>종이팩</t>
    <phoneticPr fontId="1" type="noConversion"/>
  </si>
  <si>
    <t xml:space="preserve">  2019년 재활용품 품목별 판매현황       </t>
    <phoneticPr fontId="1" type="noConversion"/>
  </si>
  <si>
    <t>페트병</t>
    <phoneticPr fontId="1" type="noConversion"/>
  </si>
  <si>
    <t>양은</t>
    <phoneticPr fontId="1" type="noConversion"/>
  </si>
  <si>
    <t>잡병</t>
    <phoneticPr fontId="1" type="noConversion"/>
  </si>
  <si>
    <t>비료포대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</si>
</sst>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0.00_ 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41" fontId="6" fillId="0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1" fontId="6" fillId="5" borderId="1" xfId="1" applyFont="1" applyFill="1" applyBorder="1" applyAlignment="1">
      <alignment horizontal="center" vertical="center"/>
    </xf>
    <xf numFmtId="41" fontId="6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41" fontId="6" fillId="6" borderId="1" xfId="0" applyNumberFormat="1" applyFont="1" applyFill="1" applyBorder="1" applyAlignment="1">
      <alignment horizontal="center" vertical="center"/>
    </xf>
    <xf numFmtId="41" fontId="6" fillId="7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77" fontId="0" fillId="0" borderId="1" xfId="0" quotePrefix="1" applyNumberFormat="1" applyFill="1" applyBorder="1" applyAlignment="1">
      <alignment horizontal="center" vertical="center"/>
    </xf>
    <xf numFmtId="176" fontId="0" fillId="8" borderId="0" xfId="0" applyNumberFormat="1" applyFill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1" fontId="7" fillId="0" borderId="13" xfId="1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4"/>
  <sheetViews>
    <sheetView workbookViewId="0">
      <pane ySplit="4" topLeftCell="A29" activePane="bottomLeft" state="frozen"/>
      <selection pane="bottomLeft" activeCell="I47" sqref="I47"/>
    </sheetView>
  </sheetViews>
  <sheetFormatPr defaultRowHeight="16.5" x14ac:dyDescent="0.3"/>
  <cols>
    <col min="1" max="1" width="9.875" customWidth="1"/>
    <col min="2" max="2" width="9.125" customWidth="1"/>
    <col min="3" max="3" width="12.625" customWidth="1"/>
    <col min="4" max="7" width="9.625" customWidth="1"/>
    <col min="8" max="9" width="10.625" customWidth="1"/>
    <col min="10" max="10" width="12.625" customWidth="1"/>
    <col min="11" max="11" width="10.125" customWidth="1"/>
    <col min="12" max="12" width="11" bestFit="1" customWidth="1"/>
  </cols>
  <sheetData>
    <row r="1" spans="1:14" ht="31.5" x14ac:dyDescent="0.3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4" x14ac:dyDescent="0.3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32.25" customHeight="1" x14ac:dyDescent="0.3">
      <c r="A3" s="5" t="s">
        <v>0</v>
      </c>
      <c r="B3" s="5" t="s">
        <v>3</v>
      </c>
      <c r="C3" s="5" t="s">
        <v>25</v>
      </c>
      <c r="D3" s="5" t="s">
        <v>26</v>
      </c>
      <c r="E3" s="5" t="s">
        <v>5</v>
      </c>
      <c r="F3" s="5" t="s">
        <v>6</v>
      </c>
      <c r="G3" s="5" t="s">
        <v>27</v>
      </c>
      <c r="H3" s="5" t="s">
        <v>4</v>
      </c>
      <c r="I3" s="5" t="s">
        <v>1</v>
      </c>
      <c r="J3" s="5" t="s">
        <v>2</v>
      </c>
      <c r="K3" s="5" t="s">
        <v>13</v>
      </c>
      <c r="L3" s="50" t="s">
        <v>12</v>
      </c>
    </row>
    <row r="4" spans="1:14" ht="32.25" customHeight="1" x14ac:dyDescent="0.3">
      <c r="A4" s="5" t="s">
        <v>8</v>
      </c>
      <c r="B4" s="5">
        <v>470</v>
      </c>
      <c r="C4" s="5">
        <v>1360</v>
      </c>
      <c r="D4" s="5">
        <v>310</v>
      </c>
      <c r="E4" s="5">
        <v>151</v>
      </c>
      <c r="F4" s="5">
        <v>305</v>
      </c>
      <c r="G4" s="5">
        <v>321</v>
      </c>
      <c r="H4" s="5">
        <v>21</v>
      </c>
      <c r="I4" s="5">
        <v>275</v>
      </c>
      <c r="J4" s="5">
        <v>230</v>
      </c>
      <c r="K4" s="10">
        <v>500</v>
      </c>
      <c r="L4" s="51"/>
    </row>
    <row r="5" spans="1:14" x14ac:dyDescent="0.3">
      <c r="A5" s="2">
        <v>1.1200000000000001</v>
      </c>
      <c r="B5" s="3"/>
      <c r="C5" s="3"/>
      <c r="D5" s="3"/>
      <c r="E5" s="3"/>
      <c r="F5" s="3"/>
      <c r="G5" s="3"/>
      <c r="H5" s="3"/>
      <c r="I5" s="3">
        <v>2220</v>
      </c>
      <c r="J5" s="3"/>
      <c r="K5" s="3"/>
      <c r="L5" s="4"/>
      <c r="M5" s="1"/>
      <c r="N5" s="1"/>
    </row>
    <row r="6" spans="1:14" x14ac:dyDescent="0.3">
      <c r="A6" s="2">
        <v>1.17</v>
      </c>
      <c r="B6" s="3"/>
      <c r="C6" s="3"/>
      <c r="D6" s="3"/>
      <c r="E6" s="3"/>
      <c r="F6" s="3"/>
      <c r="G6" s="3"/>
      <c r="H6" s="3"/>
      <c r="I6" s="3"/>
      <c r="J6" s="3">
        <v>1140</v>
      </c>
      <c r="K6" s="3"/>
      <c r="L6" s="4"/>
      <c r="M6" s="1"/>
      <c r="N6" s="1"/>
    </row>
    <row r="7" spans="1:14" x14ac:dyDescent="0.3">
      <c r="A7" s="2">
        <v>1.19</v>
      </c>
      <c r="B7" s="3">
        <v>1400</v>
      </c>
      <c r="C7" s="3"/>
      <c r="D7" s="3"/>
      <c r="E7" s="3"/>
      <c r="F7" s="3"/>
      <c r="G7" s="3"/>
      <c r="H7" s="3"/>
      <c r="I7" s="3"/>
      <c r="J7" s="3"/>
      <c r="K7" s="3"/>
      <c r="L7" s="4"/>
      <c r="M7" s="1"/>
      <c r="N7" s="1"/>
    </row>
    <row r="8" spans="1:14" x14ac:dyDescent="0.3">
      <c r="A8" s="2">
        <v>1.31</v>
      </c>
      <c r="B8" s="3"/>
      <c r="C8" s="3"/>
      <c r="D8" s="3"/>
      <c r="E8" s="3"/>
      <c r="F8" s="3"/>
      <c r="G8" s="3"/>
      <c r="H8" s="3">
        <v>10900</v>
      </c>
      <c r="I8" s="3"/>
      <c r="J8" s="3"/>
      <c r="K8" s="3"/>
      <c r="L8" s="4"/>
      <c r="M8" s="1"/>
      <c r="N8" s="1"/>
    </row>
    <row r="9" spans="1:14" x14ac:dyDescent="0.3">
      <c r="A9" s="2">
        <v>2.2799999999999998</v>
      </c>
      <c r="B9" s="3"/>
      <c r="C9" s="3"/>
      <c r="D9" s="3"/>
      <c r="E9" s="3"/>
      <c r="F9" s="3"/>
      <c r="G9" s="3"/>
      <c r="H9" s="3">
        <v>11560</v>
      </c>
      <c r="I9" s="3"/>
      <c r="J9" s="3"/>
      <c r="K9" s="3"/>
      <c r="L9" s="4"/>
      <c r="M9" s="1"/>
      <c r="N9" s="1"/>
    </row>
    <row r="10" spans="1:14" x14ac:dyDescent="0.3">
      <c r="A10" s="6" t="s">
        <v>9</v>
      </c>
      <c r="B10" s="3"/>
      <c r="C10" s="3"/>
      <c r="D10" s="3"/>
      <c r="E10" s="3"/>
      <c r="F10" s="3">
        <v>1230</v>
      </c>
      <c r="G10" s="3"/>
      <c r="H10" s="3"/>
      <c r="I10" s="3"/>
      <c r="J10" s="3"/>
      <c r="K10" s="3"/>
      <c r="L10" s="4"/>
      <c r="M10" s="1"/>
      <c r="N10" s="1"/>
    </row>
    <row r="11" spans="1:14" x14ac:dyDescent="0.3">
      <c r="A11" s="6" t="s">
        <v>9</v>
      </c>
      <c r="B11" s="3"/>
      <c r="C11" s="3"/>
      <c r="D11" s="3"/>
      <c r="E11" s="3">
        <v>3390</v>
      </c>
      <c r="F11" s="3"/>
      <c r="G11" s="3"/>
      <c r="H11" s="3"/>
      <c r="I11" s="3"/>
      <c r="J11" s="3"/>
      <c r="K11" s="3"/>
      <c r="L11" s="4"/>
      <c r="M11" s="1"/>
      <c r="N11" s="1"/>
    </row>
    <row r="12" spans="1:14" x14ac:dyDescent="0.3">
      <c r="A12" s="6" t="s">
        <v>7</v>
      </c>
      <c r="B12" s="3"/>
      <c r="C12" s="3"/>
      <c r="D12" s="3"/>
      <c r="E12" s="3">
        <v>3060</v>
      </c>
      <c r="F12" s="3"/>
      <c r="G12" s="3"/>
      <c r="H12" s="3"/>
      <c r="I12" s="3"/>
      <c r="J12" s="3"/>
      <c r="K12" s="3"/>
      <c r="L12" s="4"/>
      <c r="M12" s="1"/>
      <c r="N12" s="1"/>
    </row>
    <row r="13" spans="1:14" x14ac:dyDescent="0.3">
      <c r="A13" s="2">
        <v>3.11</v>
      </c>
      <c r="B13" s="3">
        <v>1390</v>
      </c>
      <c r="C13" s="3"/>
      <c r="D13" s="3"/>
      <c r="E13" s="3"/>
      <c r="F13" s="3"/>
      <c r="G13" s="3"/>
      <c r="H13" s="3"/>
      <c r="I13" s="3"/>
      <c r="J13" s="3"/>
      <c r="K13" s="3"/>
      <c r="L13" s="4"/>
      <c r="M13" s="1"/>
      <c r="N13" s="1"/>
    </row>
    <row r="14" spans="1:14" x14ac:dyDescent="0.3">
      <c r="A14" s="2">
        <v>3.21</v>
      </c>
      <c r="B14" s="3"/>
      <c r="C14" s="3"/>
      <c r="D14" s="3"/>
      <c r="E14" s="3"/>
      <c r="F14" s="3"/>
      <c r="G14" s="3"/>
      <c r="H14" s="3"/>
      <c r="I14" s="3"/>
      <c r="J14" s="3">
        <v>6730</v>
      </c>
      <c r="K14" s="3"/>
      <c r="L14" s="4"/>
      <c r="M14" s="1"/>
      <c r="N14" s="1"/>
    </row>
    <row r="15" spans="1:14" x14ac:dyDescent="0.3">
      <c r="A15" s="2">
        <v>3.21</v>
      </c>
      <c r="B15" s="3"/>
      <c r="C15" s="3"/>
      <c r="D15" s="3"/>
      <c r="E15" s="3"/>
      <c r="F15" s="3"/>
      <c r="G15" s="3"/>
      <c r="H15" s="3"/>
      <c r="I15" s="3"/>
      <c r="J15" s="3">
        <v>6350</v>
      </c>
      <c r="K15" s="3"/>
      <c r="L15" s="4"/>
      <c r="M15" s="1"/>
      <c r="N15" s="1"/>
    </row>
    <row r="16" spans="1:14" x14ac:dyDescent="0.3">
      <c r="A16" s="2" t="s">
        <v>10</v>
      </c>
      <c r="B16" s="3">
        <f>SUM(B5:B15)</f>
        <v>2790</v>
      </c>
      <c r="C16" s="3"/>
      <c r="D16" s="3"/>
      <c r="E16" s="3">
        <f>SUM(E5:E15)</f>
        <v>6450</v>
      </c>
      <c r="F16" s="3">
        <f>SUM(F5:F15)</f>
        <v>1230</v>
      </c>
      <c r="G16" s="3"/>
      <c r="H16" s="3">
        <f>SUM(H5:H15)</f>
        <v>22460</v>
      </c>
      <c r="I16" s="3">
        <f>SUM(I5:I15)</f>
        <v>2220</v>
      </c>
      <c r="J16" s="3">
        <f>SUM(J5:J15)</f>
        <v>14220</v>
      </c>
      <c r="K16" s="3"/>
      <c r="L16" s="4">
        <f>SUM(B16:K16)</f>
        <v>49370</v>
      </c>
      <c r="M16" s="1"/>
      <c r="N16" s="1"/>
    </row>
    <row r="17" spans="1:14" x14ac:dyDescent="0.3">
      <c r="A17" s="7" t="s">
        <v>11</v>
      </c>
      <c r="B17" s="8">
        <f>B4*B16</f>
        <v>1311300</v>
      </c>
      <c r="C17" s="8"/>
      <c r="D17" s="8"/>
      <c r="E17" s="8">
        <f>E4*E16</f>
        <v>973950</v>
      </c>
      <c r="F17" s="8">
        <f>F4*F16</f>
        <v>375150</v>
      </c>
      <c r="G17" s="8"/>
      <c r="H17" s="8">
        <f>H4*H16</f>
        <v>471660</v>
      </c>
      <c r="I17" s="8">
        <f>I4*I16</f>
        <v>610500</v>
      </c>
      <c r="J17" s="8">
        <f>J4*J16</f>
        <v>3270600</v>
      </c>
      <c r="K17" s="8"/>
      <c r="L17" s="9">
        <f>SUM(B17:K17)</f>
        <v>7013160</v>
      </c>
      <c r="M17" s="1"/>
      <c r="N17" s="1"/>
    </row>
    <row r="18" spans="1:14" x14ac:dyDescent="0.3">
      <c r="A18" s="6" t="s">
        <v>28</v>
      </c>
      <c r="B18" s="3"/>
      <c r="C18" s="3"/>
      <c r="D18" s="3"/>
      <c r="E18" s="3"/>
      <c r="F18" s="3"/>
      <c r="G18" s="3"/>
      <c r="H18" s="3"/>
      <c r="I18" s="3"/>
      <c r="J18" s="3">
        <v>1430</v>
      </c>
      <c r="K18" s="3"/>
      <c r="L18" s="4"/>
      <c r="M18" s="1"/>
      <c r="N18" s="1"/>
    </row>
    <row r="19" spans="1:14" x14ac:dyDescent="0.3">
      <c r="A19" s="2">
        <v>4.5</v>
      </c>
      <c r="B19" s="3"/>
      <c r="C19" s="3"/>
      <c r="D19" s="3"/>
      <c r="E19" s="3"/>
      <c r="F19" s="3"/>
      <c r="G19" s="3"/>
      <c r="H19" s="3">
        <v>12340</v>
      </c>
      <c r="I19" s="3"/>
      <c r="J19" s="3"/>
      <c r="K19" s="3"/>
      <c r="L19" s="4"/>
      <c r="M19" s="1"/>
      <c r="N19" s="1"/>
    </row>
    <row r="20" spans="1:14" x14ac:dyDescent="0.3">
      <c r="A20" s="2">
        <v>4.5</v>
      </c>
      <c r="B20" s="3"/>
      <c r="C20" s="3"/>
      <c r="D20" s="3"/>
      <c r="E20" s="3"/>
      <c r="F20" s="3"/>
      <c r="G20" s="3"/>
      <c r="H20" s="3"/>
      <c r="I20" s="3"/>
      <c r="J20" s="3">
        <v>1520</v>
      </c>
      <c r="K20" s="3"/>
      <c r="L20" s="4"/>
      <c r="M20" s="1"/>
      <c r="N20" s="1"/>
    </row>
    <row r="21" spans="1:14" x14ac:dyDescent="0.3">
      <c r="A21" s="2">
        <v>4.5999999999999996</v>
      </c>
      <c r="B21" s="3"/>
      <c r="C21" s="3"/>
      <c r="D21" s="3"/>
      <c r="E21" s="3"/>
      <c r="F21" s="3">
        <v>850</v>
      </c>
      <c r="G21" s="3"/>
      <c r="H21" s="3"/>
      <c r="I21" s="3"/>
      <c r="J21" s="3"/>
      <c r="K21" s="3"/>
      <c r="L21" s="4"/>
      <c r="M21" s="1"/>
      <c r="N21" s="1"/>
    </row>
    <row r="22" spans="1:14" x14ac:dyDescent="0.3">
      <c r="A22" s="2">
        <v>4.5999999999999996</v>
      </c>
      <c r="B22" s="3"/>
      <c r="C22" s="3"/>
      <c r="D22" s="3"/>
      <c r="E22" s="3">
        <v>5910</v>
      </c>
      <c r="F22" s="3"/>
      <c r="G22" s="3"/>
      <c r="H22" s="3"/>
      <c r="I22" s="3"/>
      <c r="J22" s="3"/>
      <c r="K22" s="3"/>
      <c r="L22" s="4"/>
      <c r="M22" s="1"/>
      <c r="N22" s="1"/>
    </row>
    <row r="23" spans="1:14" x14ac:dyDescent="0.3">
      <c r="A23" s="2">
        <v>4.18</v>
      </c>
      <c r="B23" s="3">
        <v>1140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1"/>
      <c r="N23" s="1"/>
    </row>
    <row r="24" spans="1:14" x14ac:dyDescent="0.3">
      <c r="A24" s="2">
        <v>4.22</v>
      </c>
      <c r="B24" s="3"/>
      <c r="C24" s="3"/>
      <c r="D24" s="3"/>
      <c r="E24" s="3"/>
      <c r="F24" s="3"/>
      <c r="G24" s="3"/>
      <c r="H24" s="3"/>
      <c r="I24" s="3"/>
      <c r="J24" s="3"/>
      <c r="K24" s="3">
        <v>7040</v>
      </c>
      <c r="L24" s="4"/>
      <c r="M24" s="1"/>
      <c r="N24" s="1"/>
    </row>
    <row r="25" spans="1:14" x14ac:dyDescent="0.3">
      <c r="A25" s="2">
        <v>4.22</v>
      </c>
      <c r="B25" s="3"/>
      <c r="C25" s="3"/>
      <c r="D25" s="3"/>
      <c r="E25" s="3"/>
      <c r="F25" s="3"/>
      <c r="G25" s="3"/>
      <c r="H25" s="3"/>
      <c r="I25" s="3">
        <v>6680</v>
      </c>
      <c r="J25" s="3"/>
      <c r="K25" s="3"/>
      <c r="L25" s="4"/>
      <c r="M25" s="1"/>
      <c r="N25" s="1"/>
    </row>
    <row r="26" spans="1:14" x14ac:dyDescent="0.3">
      <c r="A26" s="6" t="s">
        <v>14</v>
      </c>
      <c r="B26" s="3">
        <v>1410</v>
      </c>
      <c r="C26" s="3"/>
      <c r="D26" s="3"/>
      <c r="E26" s="3"/>
      <c r="F26" s="3"/>
      <c r="G26" s="3"/>
      <c r="H26" s="3"/>
      <c r="I26" s="3"/>
      <c r="J26" s="3"/>
      <c r="K26" s="3"/>
      <c r="L26" s="4"/>
      <c r="M26" s="1"/>
      <c r="N26" s="1"/>
    </row>
    <row r="27" spans="1:14" x14ac:dyDescent="0.3">
      <c r="A27" s="2">
        <v>6.17</v>
      </c>
      <c r="B27" s="3"/>
      <c r="C27" s="3"/>
      <c r="D27" s="3"/>
      <c r="E27" s="3">
        <v>6590</v>
      </c>
      <c r="F27" s="3"/>
      <c r="G27" s="3"/>
      <c r="H27" s="3"/>
      <c r="I27" s="3"/>
      <c r="J27" s="3"/>
      <c r="K27" s="3"/>
      <c r="L27" s="4"/>
      <c r="M27" s="1"/>
      <c r="N27" s="1"/>
    </row>
    <row r="28" spans="1:14" x14ac:dyDescent="0.3">
      <c r="A28" s="6" t="s">
        <v>15</v>
      </c>
      <c r="B28" s="3"/>
      <c r="C28" s="3"/>
      <c r="D28" s="3"/>
      <c r="E28" s="3"/>
      <c r="F28" s="3"/>
      <c r="G28" s="3"/>
      <c r="H28" s="3">
        <v>22660</v>
      </c>
      <c r="I28" s="3">
        <v>2570</v>
      </c>
      <c r="J28" s="3">
        <v>840</v>
      </c>
      <c r="K28" s="3"/>
      <c r="L28" s="4"/>
      <c r="M28" s="1"/>
      <c r="N28" s="1"/>
    </row>
    <row r="29" spans="1:14" x14ac:dyDescent="0.3">
      <c r="A29" s="6" t="s">
        <v>16</v>
      </c>
      <c r="B29" s="3">
        <f>SUM(B18:B28)</f>
        <v>2550</v>
      </c>
      <c r="C29" s="3"/>
      <c r="D29" s="3"/>
      <c r="E29" s="3">
        <f>SUM(E18:E28)</f>
        <v>12500</v>
      </c>
      <c r="F29" s="3">
        <f>SUM(F18:F28)</f>
        <v>850</v>
      </c>
      <c r="G29" s="3"/>
      <c r="H29" s="3">
        <f>SUM(H18:H28)</f>
        <v>35000</v>
      </c>
      <c r="I29" s="3">
        <f>SUM(I18:I28)</f>
        <v>9250</v>
      </c>
      <c r="J29" s="3">
        <f>SUM(J18:J28)</f>
        <v>3790</v>
      </c>
      <c r="K29" s="3">
        <f>SUM(K18:K28)</f>
        <v>7040</v>
      </c>
      <c r="L29" s="4">
        <f>SUM(B29:K29)</f>
        <v>70980</v>
      </c>
      <c r="M29" s="1"/>
      <c r="N29" s="1"/>
    </row>
    <row r="30" spans="1:14" x14ac:dyDescent="0.3">
      <c r="A30" s="12" t="s">
        <v>11</v>
      </c>
      <c r="B30" s="8">
        <f>B29*B4</f>
        <v>1198500</v>
      </c>
      <c r="C30" s="8"/>
      <c r="D30" s="8"/>
      <c r="E30" s="8">
        <f>E29*E4</f>
        <v>1887500</v>
      </c>
      <c r="F30" s="8">
        <f>F29*F4</f>
        <v>259250</v>
      </c>
      <c r="G30" s="8"/>
      <c r="H30" s="8">
        <f>H29*H4</f>
        <v>735000</v>
      </c>
      <c r="I30" s="8">
        <f>I29*I4</f>
        <v>2543750</v>
      </c>
      <c r="J30" s="8">
        <f>J29*J4</f>
        <v>871700</v>
      </c>
      <c r="K30" s="8">
        <f>K29*K4</f>
        <v>3520000</v>
      </c>
      <c r="L30" s="9">
        <f>SUM(B30:K30)</f>
        <v>11015700</v>
      </c>
      <c r="M30" s="1"/>
      <c r="N30" s="1"/>
    </row>
    <row r="31" spans="1:14" x14ac:dyDescent="0.3">
      <c r="A31" s="2">
        <v>7.9</v>
      </c>
      <c r="B31" s="3"/>
      <c r="C31" s="3"/>
      <c r="D31" s="3"/>
      <c r="E31" s="3"/>
      <c r="F31" s="3"/>
      <c r="G31" s="3"/>
      <c r="H31" s="3"/>
      <c r="I31" s="3"/>
      <c r="J31" s="3">
        <v>950</v>
      </c>
      <c r="K31" s="3"/>
      <c r="L31" s="4"/>
      <c r="M31" s="1"/>
      <c r="N31" s="1"/>
    </row>
    <row r="32" spans="1:14" x14ac:dyDescent="0.3">
      <c r="A32" s="2">
        <v>7.12</v>
      </c>
      <c r="B32" s="3"/>
      <c r="C32" s="3"/>
      <c r="D32" s="3"/>
      <c r="E32" s="3">
        <v>3260</v>
      </c>
      <c r="F32" s="3"/>
      <c r="G32" s="3"/>
      <c r="H32" s="3"/>
      <c r="I32" s="3"/>
      <c r="J32" s="3"/>
      <c r="K32" s="3"/>
      <c r="L32" s="4"/>
      <c r="M32" s="1"/>
      <c r="N32" s="1"/>
    </row>
    <row r="33" spans="1:14" x14ac:dyDescent="0.3">
      <c r="A33" s="2">
        <v>7.12</v>
      </c>
      <c r="B33" s="3"/>
      <c r="C33" s="3"/>
      <c r="D33" s="3"/>
      <c r="E33" s="3"/>
      <c r="F33" s="3">
        <v>1130</v>
      </c>
      <c r="G33" s="3"/>
      <c r="H33" s="3"/>
      <c r="I33" s="3"/>
      <c r="J33" s="3"/>
      <c r="K33" s="3"/>
      <c r="L33" s="4"/>
      <c r="M33" s="1"/>
      <c r="N33" s="1"/>
    </row>
    <row r="34" spans="1:14" x14ac:dyDescent="0.3">
      <c r="A34" s="2">
        <v>7.18</v>
      </c>
      <c r="B34" s="3">
        <v>1710</v>
      </c>
      <c r="C34" s="3"/>
      <c r="D34" s="3"/>
      <c r="E34" s="3"/>
      <c r="F34" s="3"/>
      <c r="G34" s="3"/>
      <c r="H34" s="3"/>
      <c r="I34" s="3"/>
      <c r="J34" s="3"/>
      <c r="K34" s="3"/>
      <c r="L34" s="4"/>
      <c r="M34" s="1"/>
      <c r="N34" s="1"/>
    </row>
    <row r="35" spans="1:14" x14ac:dyDescent="0.3">
      <c r="A35" s="2">
        <v>7.22</v>
      </c>
      <c r="B35" s="3"/>
      <c r="C35" s="3"/>
      <c r="D35" s="3">
        <v>10310</v>
      </c>
      <c r="E35" s="3"/>
      <c r="F35" s="3"/>
      <c r="G35" s="3"/>
      <c r="H35" s="3"/>
      <c r="I35" s="3"/>
      <c r="J35" s="3"/>
      <c r="K35" s="3"/>
      <c r="L35" s="4"/>
      <c r="M35" s="1"/>
      <c r="N35" s="1"/>
    </row>
    <row r="36" spans="1:14" x14ac:dyDescent="0.3">
      <c r="A36" s="2" t="s">
        <v>10</v>
      </c>
      <c r="B36" s="3">
        <f>SUM(B31:B35)</f>
        <v>1710</v>
      </c>
      <c r="C36" s="3">
        <f t="shared" ref="C36:K36" si="0">SUM(C31:C35)</f>
        <v>0</v>
      </c>
      <c r="D36" s="3">
        <f t="shared" si="0"/>
        <v>10310</v>
      </c>
      <c r="E36" s="3">
        <f t="shared" si="0"/>
        <v>3260</v>
      </c>
      <c r="F36" s="3">
        <f t="shared" si="0"/>
        <v>1130</v>
      </c>
      <c r="G36" s="3">
        <f t="shared" si="0"/>
        <v>0</v>
      </c>
      <c r="H36" s="3">
        <f t="shared" si="0"/>
        <v>0</v>
      </c>
      <c r="I36" s="3">
        <f t="shared" si="0"/>
        <v>0</v>
      </c>
      <c r="J36" s="3">
        <f t="shared" si="0"/>
        <v>950</v>
      </c>
      <c r="K36" s="3">
        <f t="shared" si="0"/>
        <v>0</v>
      </c>
      <c r="L36" s="3">
        <f>SUM(B36:K36)</f>
        <v>17360</v>
      </c>
      <c r="M36" s="1"/>
      <c r="N36" s="1"/>
    </row>
    <row r="37" spans="1:14" x14ac:dyDescent="0.3">
      <c r="A37" s="12" t="s">
        <v>11</v>
      </c>
      <c r="B37" s="8">
        <f>B36*B4</f>
        <v>803700</v>
      </c>
      <c r="C37" s="8">
        <f t="shared" ref="C37:K37" si="1">C36*C4</f>
        <v>0</v>
      </c>
      <c r="D37" s="8">
        <f t="shared" si="1"/>
        <v>3196100</v>
      </c>
      <c r="E37" s="8">
        <f t="shared" si="1"/>
        <v>492260</v>
      </c>
      <c r="F37" s="8">
        <f t="shared" si="1"/>
        <v>344650</v>
      </c>
      <c r="G37" s="8">
        <f t="shared" si="1"/>
        <v>0</v>
      </c>
      <c r="H37" s="8">
        <f t="shared" si="1"/>
        <v>0</v>
      </c>
      <c r="I37" s="8">
        <f t="shared" si="1"/>
        <v>0</v>
      </c>
      <c r="J37" s="8">
        <f t="shared" si="1"/>
        <v>218500</v>
      </c>
      <c r="K37" s="8">
        <f t="shared" si="1"/>
        <v>0</v>
      </c>
      <c r="L37" s="9">
        <f>SUM(B37:K37)</f>
        <v>5055210</v>
      </c>
      <c r="M37" s="1"/>
      <c r="N37" s="1"/>
    </row>
    <row r="38" spans="1:14" x14ac:dyDescent="0.3">
      <c r="A38" s="24">
        <v>8.5</v>
      </c>
      <c r="B38" s="25"/>
      <c r="C38" s="25"/>
      <c r="D38" s="25"/>
      <c r="E38" s="25"/>
      <c r="F38" s="25"/>
      <c r="G38" s="25"/>
      <c r="H38" s="25">
        <v>11690</v>
      </c>
      <c r="I38" s="25">
        <v>3180</v>
      </c>
      <c r="J38" s="25">
        <v>1890</v>
      </c>
      <c r="K38" s="25"/>
      <c r="L38" s="26"/>
      <c r="M38" s="1"/>
      <c r="N38" s="1"/>
    </row>
    <row r="39" spans="1:14" x14ac:dyDescent="0.3">
      <c r="A39" s="24">
        <v>8.17</v>
      </c>
      <c r="B39" s="25"/>
      <c r="C39" s="25"/>
      <c r="D39" s="25"/>
      <c r="E39" s="25">
        <v>5280</v>
      </c>
      <c r="F39" s="25">
        <v>840</v>
      </c>
      <c r="G39" s="25"/>
      <c r="H39" s="25"/>
      <c r="I39" s="25"/>
      <c r="J39" s="25"/>
      <c r="K39" s="25"/>
      <c r="L39" s="26"/>
      <c r="M39" s="1"/>
      <c r="N39" s="1"/>
    </row>
    <row r="40" spans="1:14" x14ac:dyDescent="0.3">
      <c r="A40" s="24">
        <v>8.27</v>
      </c>
      <c r="B40" s="25"/>
      <c r="C40" s="25"/>
      <c r="D40" s="25"/>
      <c r="E40" s="25"/>
      <c r="F40" s="25"/>
      <c r="G40" s="25"/>
      <c r="H40" s="25">
        <v>11340</v>
      </c>
      <c r="I40" s="25">
        <v>3940</v>
      </c>
      <c r="J40" s="25">
        <v>1010</v>
      </c>
      <c r="K40" s="25"/>
      <c r="L40" s="26"/>
      <c r="M40" s="1"/>
      <c r="N40" s="1"/>
    </row>
    <row r="41" spans="1:14" x14ac:dyDescent="0.3">
      <c r="A41" s="24">
        <v>8.27</v>
      </c>
      <c r="B41" s="25"/>
      <c r="C41" s="25">
        <v>3530</v>
      </c>
      <c r="D41" s="25"/>
      <c r="E41" s="25"/>
      <c r="F41" s="25"/>
      <c r="G41" s="25"/>
      <c r="H41" s="25"/>
      <c r="I41" s="25"/>
      <c r="J41" s="25">
        <v>900</v>
      </c>
      <c r="K41" s="25"/>
      <c r="L41" s="26" t="s">
        <v>60</v>
      </c>
      <c r="M41" s="1"/>
      <c r="N41" s="1"/>
    </row>
    <row r="42" spans="1:14" x14ac:dyDescent="0.3">
      <c r="A42" s="24">
        <v>8.2899999999999991</v>
      </c>
      <c r="B42" s="25"/>
      <c r="C42" s="25"/>
      <c r="D42" s="25"/>
      <c r="E42" s="25"/>
      <c r="F42" s="25"/>
      <c r="G42" s="25"/>
      <c r="H42" s="25"/>
      <c r="I42" s="25"/>
      <c r="J42" s="25">
        <v>900</v>
      </c>
      <c r="K42" s="25"/>
      <c r="L42" s="26" t="s">
        <v>52</v>
      </c>
      <c r="M42" s="1"/>
      <c r="N42" s="1"/>
    </row>
    <row r="43" spans="1:14" x14ac:dyDescent="0.3">
      <c r="A43" s="24">
        <v>8.31</v>
      </c>
      <c r="B43" s="25"/>
      <c r="C43" s="25">
        <v>790</v>
      </c>
      <c r="D43" s="25"/>
      <c r="E43" s="25"/>
      <c r="F43" s="25"/>
      <c r="G43" s="25"/>
      <c r="H43" s="25">
        <v>7620</v>
      </c>
      <c r="I43" s="25">
        <v>1950</v>
      </c>
      <c r="J43" s="25"/>
      <c r="K43" s="25"/>
      <c r="L43" s="26" t="s">
        <v>52</v>
      </c>
      <c r="M43" s="1"/>
      <c r="N43" s="1"/>
    </row>
    <row r="44" spans="1:14" x14ac:dyDescent="0.3">
      <c r="A44" s="24">
        <v>8.31</v>
      </c>
      <c r="B44" s="25">
        <v>1420</v>
      </c>
      <c r="C44" s="25"/>
      <c r="D44" s="25">
        <v>2770</v>
      </c>
      <c r="E44" s="25"/>
      <c r="F44" s="25"/>
      <c r="G44" s="25"/>
      <c r="H44" s="25"/>
      <c r="I44" s="25"/>
      <c r="J44" s="25"/>
      <c r="K44" s="25"/>
      <c r="L44" s="26" t="s">
        <v>52</v>
      </c>
      <c r="M44" s="1"/>
      <c r="N44" s="1"/>
    </row>
    <row r="45" spans="1:14" x14ac:dyDescent="0.3">
      <c r="A45" s="24" t="s">
        <v>53</v>
      </c>
      <c r="B45" s="25">
        <f>SUM(B38:B44)</f>
        <v>1420</v>
      </c>
      <c r="C45" s="25">
        <f t="shared" ref="C45:K45" si="2">SUM(C38:C44)</f>
        <v>4320</v>
      </c>
      <c r="D45" s="25">
        <f t="shared" si="2"/>
        <v>2770</v>
      </c>
      <c r="E45" s="25">
        <f t="shared" si="2"/>
        <v>5280</v>
      </c>
      <c r="F45" s="25">
        <f t="shared" si="2"/>
        <v>840</v>
      </c>
      <c r="G45" s="25">
        <f t="shared" si="2"/>
        <v>0</v>
      </c>
      <c r="H45" s="25">
        <f t="shared" si="2"/>
        <v>30650</v>
      </c>
      <c r="I45" s="25">
        <f t="shared" si="2"/>
        <v>9070</v>
      </c>
      <c r="J45" s="25">
        <f t="shared" si="2"/>
        <v>4700</v>
      </c>
      <c r="K45" s="25">
        <f t="shared" si="2"/>
        <v>0</v>
      </c>
      <c r="L45" s="26">
        <f>SUM(B45:K45)</f>
        <v>59050</v>
      </c>
      <c r="M45" s="1"/>
      <c r="N45" s="1"/>
    </row>
    <row r="46" spans="1:14" x14ac:dyDescent="0.3">
      <c r="A46" s="12" t="s">
        <v>11</v>
      </c>
      <c r="B46" s="8">
        <f>B45*B4</f>
        <v>667400</v>
      </c>
      <c r="C46" s="8">
        <f t="shared" ref="C46:K46" si="3">C45*C4</f>
        <v>5875200</v>
      </c>
      <c r="D46" s="8">
        <f t="shared" si="3"/>
        <v>858700</v>
      </c>
      <c r="E46" s="8">
        <f t="shared" si="3"/>
        <v>797280</v>
      </c>
      <c r="F46" s="8">
        <f t="shared" si="3"/>
        <v>256200</v>
      </c>
      <c r="G46" s="8">
        <f t="shared" si="3"/>
        <v>0</v>
      </c>
      <c r="H46" s="8">
        <f t="shared" si="3"/>
        <v>643650</v>
      </c>
      <c r="I46" s="8">
        <f t="shared" si="3"/>
        <v>2494250</v>
      </c>
      <c r="J46" s="8">
        <f t="shared" si="3"/>
        <v>1081000</v>
      </c>
      <c r="K46" s="8">
        <f t="shared" si="3"/>
        <v>0</v>
      </c>
      <c r="L46" s="9">
        <f>SUM(B46:K46)</f>
        <v>12673680</v>
      </c>
      <c r="M46" s="1"/>
      <c r="N46" s="1"/>
    </row>
    <row r="47" spans="1:14" x14ac:dyDescent="0.3">
      <c r="A47" s="30" t="s">
        <v>61</v>
      </c>
      <c r="B47" s="25"/>
      <c r="C47" s="25"/>
      <c r="D47" s="25"/>
      <c r="E47" s="25"/>
      <c r="F47" s="25"/>
      <c r="G47" s="25"/>
      <c r="H47" s="25"/>
      <c r="I47" s="25">
        <v>3750</v>
      </c>
      <c r="J47" s="25"/>
      <c r="K47" s="25"/>
      <c r="L47" s="26" t="s">
        <v>62</v>
      </c>
      <c r="M47" s="1"/>
      <c r="N47" s="1"/>
    </row>
    <row r="48" spans="1:14" x14ac:dyDescent="0.3">
      <c r="A48" s="30" t="s">
        <v>63</v>
      </c>
      <c r="B48" s="25">
        <v>1280</v>
      </c>
      <c r="C48" s="25"/>
      <c r="D48" s="25"/>
      <c r="E48" s="25"/>
      <c r="F48" s="25"/>
      <c r="G48" s="25"/>
      <c r="H48" s="25"/>
      <c r="I48" s="25"/>
      <c r="J48" s="25"/>
      <c r="K48" s="25"/>
      <c r="L48" s="26" t="s">
        <v>62</v>
      </c>
      <c r="M48" s="1"/>
      <c r="N48" s="1"/>
    </row>
    <row r="49" spans="1:14" x14ac:dyDescent="0.3">
      <c r="A49" s="30">
        <v>10.119999999999999</v>
      </c>
      <c r="B49" s="25"/>
      <c r="C49" s="25"/>
      <c r="D49" s="25"/>
      <c r="E49" s="25">
        <v>4660</v>
      </c>
      <c r="F49" s="25"/>
      <c r="G49" s="25"/>
      <c r="H49" s="25"/>
      <c r="I49" s="25"/>
      <c r="J49" s="25"/>
      <c r="K49" s="25"/>
      <c r="L49" s="26" t="s">
        <v>62</v>
      </c>
      <c r="M49" s="1"/>
      <c r="N49" s="1"/>
    </row>
    <row r="50" spans="1:14" x14ac:dyDescent="0.3">
      <c r="A50" s="30">
        <v>10.119999999999999</v>
      </c>
      <c r="B50" s="25"/>
      <c r="C50" s="25"/>
      <c r="D50" s="25"/>
      <c r="E50" s="25"/>
      <c r="F50" s="25"/>
      <c r="G50" s="25"/>
      <c r="H50" s="25"/>
      <c r="I50" s="25"/>
      <c r="J50" s="25">
        <v>900</v>
      </c>
      <c r="K50" s="25"/>
      <c r="L50" s="26" t="s">
        <v>64</v>
      </c>
      <c r="M50" s="1"/>
      <c r="N50" s="1"/>
    </row>
    <row r="51" spans="1:14" x14ac:dyDescent="0.3">
      <c r="A51" s="24" t="s">
        <v>16</v>
      </c>
      <c r="B51" s="25">
        <f>SUM(B47:B50)</f>
        <v>1280</v>
      </c>
      <c r="C51" s="25">
        <f t="shared" ref="C51:K51" si="4">SUM(C47:C50)</f>
        <v>0</v>
      </c>
      <c r="D51" s="25">
        <f t="shared" si="4"/>
        <v>0</v>
      </c>
      <c r="E51" s="25">
        <f t="shared" si="4"/>
        <v>4660</v>
      </c>
      <c r="F51" s="25">
        <f t="shared" si="4"/>
        <v>0</v>
      </c>
      <c r="G51" s="25">
        <f t="shared" si="4"/>
        <v>0</v>
      </c>
      <c r="H51" s="25">
        <f t="shared" si="4"/>
        <v>0</v>
      </c>
      <c r="I51" s="25">
        <f t="shared" si="4"/>
        <v>3750</v>
      </c>
      <c r="J51" s="25">
        <f t="shared" si="4"/>
        <v>900</v>
      </c>
      <c r="K51" s="25">
        <f t="shared" si="4"/>
        <v>0</v>
      </c>
      <c r="L51" s="25">
        <f>SUM(B51:K51)</f>
        <v>10590</v>
      </c>
      <c r="M51" s="1"/>
      <c r="N51" s="1"/>
    </row>
    <row r="52" spans="1:14" x14ac:dyDescent="0.3">
      <c r="A52" s="12" t="s">
        <v>11</v>
      </c>
      <c r="B52" s="8">
        <f>B51*B4</f>
        <v>601600</v>
      </c>
      <c r="C52" s="8">
        <f t="shared" ref="C52:K52" si="5">C51*C4</f>
        <v>0</v>
      </c>
      <c r="D52" s="8">
        <f t="shared" si="5"/>
        <v>0</v>
      </c>
      <c r="E52" s="8">
        <f t="shared" si="5"/>
        <v>703660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1031250</v>
      </c>
      <c r="J52" s="8">
        <f t="shared" si="5"/>
        <v>207000</v>
      </c>
      <c r="K52" s="8">
        <f t="shared" si="5"/>
        <v>0</v>
      </c>
      <c r="L52" s="9">
        <f>SUM(B52:K52)</f>
        <v>2543510</v>
      </c>
      <c r="M52" s="31" t="s">
        <v>65</v>
      </c>
      <c r="N52" s="1"/>
    </row>
    <row r="53" spans="1:14" x14ac:dyDescent="0.3">
      <c r="A53" s="14" t="s">
        <v>29</v>
      </c>
      <c r="B53" s="15">
        <f>SUM(B16+B29+B36+B45+B51)</f>
        <v>9750</v>
      </c>
      <c r="C53" s="15">
        <f t="shared" ref="C53:K53" si="6">SUM(C16+C29+C36+C45+C51)</f>
        <v>4320</v>
      </c>
      <c r="D53" s="15">
        <f t="shared" si="6"/>
        <v>13080</v>
      </c>
      <c r="E53" s="15">
        <f t="shared" si="6"/>
        <v>32150</v>
      </c>
      <c r="F53" s="15">
        <f t="shared" si="6"/>
        <v>4050</v>
      </c>
      <c r="G53" s="15">
        <f t="shared" si="6"/>
        <v>0</v>
      </c>
      <c r="H53" s="15">
        <f t="shared" si="6"/>
        <v>88110</v>
      </c>
      <c r="I53" s="15">
        <f t="shared" si="6"/>
        <v>24290</v>
      </c>
      <c r="J53" s="15">
        <f t="shared" si="6"/>
        <v>24560</v>
      </c>
      <c r="K53" s="15">
        <f t="shared" si="6"/>
        <v>7040</v>
      </c>
      <c r="L53" s="16">
        <f>SUM(B53:K53)</f>
        <v>207350</v>
      </c>
      <c r="M53" s="1"/>
      <c r="N53" s="1"/>
    </row>
    <row r="54" spans="1:14" x14ac:dyDescent="0.3">
      <c r="A54" s="14" t="s">
        <v>30</v>
      </c>
      <c r="B54" s="15">
        <f>SUM(B17+B30+B37+B46+B52)</f>
        <v>4582500</v>
      </c>
      <c r="C54" s="15">
        <f t="shared" ref="C54:K54" si="7">SUM(C17+C30+C37+C46+C52)</f>
        <v>5875200</v>
      </c>
      <c r="D54" s="15">
        <f t="shared" si="7"/>
        <v>4054800</v>
      </c>
      <c r="E54" s="15">
        <f t="shared" si="7"/>
        <v>4854650</v>
      </c>
      <c r="F54" s="15">
        <f t="shared" si="7"/>
        <v>1235250</v>
      </c>
      <c r="G54" s="15">
        <f t="shared" si="7"/>
        <v>0</v>
      </c>
      <c r="H54" s="15">
        <f t="shared" si="7"/>
        <v>1850310</v>
      </c>
      <c r="I54" s="15">
        <f t="shared" si="7"/>
        <v>6679750</v>
      </c>
      <c r="J54" s="15">
        <f t="shared" si="7"/>
        <v>5648800</v>
      </c>
      <c r="K54" s="15">
        <f t="shared" si="7"/>
        <v>3520000</v>
      </c>
      <c r="L54" s="15">
        <f>SUM(L17+L30+L37+L46+L52)</f>
        <v>38301260</v>
      </c>
      <c r="M54" s="1"/>
      <c r="N54" s="1"/>
    </row>
  </sheetData>
  <mergeCells count="3">
    <mergeCell ref="L3:L4"/>
    <mergeCell ref="A2:L2"/>
    <mergeCell ref="A1:L1"/>
  </mergeCells>
  <phoneticPr fontId="1" type="noConversion"/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workbookViewId="0">
      <selection activeCell="F7" sqref="F7"/>
    </sheetView>
  </sheetViews>
  <sheetFormatPr defaultRowHeight="16.5" x14ac:dyDescent="0.3"/>
  <cols>
    <col min="1" max="2" width="13.25" customWidth="1"/>
    <col min="3" max="3" width="12" customWidth="1"/>
    <col min="4" max="8" width="7.625" customWidth="1"/>
    <col min="9" max="9" width="10.125" customWidth="1"/>
    <col min="10" max="10" width="13.375" customWidth="1"/>
    <col min="11" max="11" width="9" customWidth="1"/>
    <col min="12" max="12" width="10.75" customWidth="1"/>
  </cols>
  <sheetData>
    <row r="1" spans="1:12" ht="31.5" x14ac:dyDescent="0.3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3">
      <c r="A2" s="52" t="s">
        <v>35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2.25" customHeight="1" x14ac:dyDescent="0.3">
      <c r="A3" s="5" t="s">
        <v>0</v>
      </c>
      <c r="B3" s="5" t="s">
        <v>3</v>
      </c>
      <c r="C3" s="5" t="s">
        <v>19</v>
      </c>
      <c r="D3" s="5" t="s">
        <v>17</v>
      </c>
      <c r="E3" s="5" t="s">
        <v>5</v>
      </c>
      <c r="F3" s="5" t="s">
        <v>6</v>
      </c>
      <c r="G3" s="5" t="s">
        <v>18</v>
      </c>
      <c r="H3" s="5" t="s">
        <v>4</v>
      </c>
      <c r="I3" s="5" t="s">
        <v>1</v>
      </c>
      <c r="J3" s="5" t="s">
        <v>2</v>
      </c>
      <c r="K3" s="5" t="s">
        <v>13</v>
      </c>
      <c r="L3" s="50" t="s">
        <v>12</v>
      </c>
    </row>
    <row r="4" spans="1:12" ht="32.25" customHeight="1" x14ac:dyDescent="0.3">
      <c r="A4" s="5" t="s">
        <v>33</v>
      </c>
      <c r="B4" s="5">
        <v>420</v>
      </c>
      <c r="C4" s="5">
        <v>1200</v>
      </c>
      <c r="D4" s="5">
        <v>211</v>
      </c>
      <c r="E4" s="5">
        <v>103</v>
      </c>
      <c r="F4" s="5">
        <v>415</v>
      </c>
      <c r="G4" s="5">
        <v>313</v>
      </c>
      <c r="H4" s="5">
        <v>18</v>
      </c>
      <c r="I4" s="5">
        <v>270</v>
      </c>
      <c r="J4" s="5">
        <v>220</v>
      </c>
      <c r="K4" s="11">
        <v>480</v>
      </c>
      <c r="L4" s="54"/>
    </row>
    <row r="5" spans="1:12" ht="32.25" customHeight="1" x14ac:dyDescent="0.3">
      <c r="A5" s="5" t="s">
        <v>34</v>
      </c>
      <c r="B5" s="5">
        <v>470</v>
      </c>
      <c r="C5" s="5">
        <v>1360</v>
      </c>
      <c r="D5" s="5">
        <v>310</v>
      </c>
      <c r="E5" s="5">
        <v>151</v>
      </c>
      <c r="F5" s="5">
        <v>305</v>
      </c>
      <c r="G5" s="5">
        <v>321</v>
      </c>
      <c r="H5" s="5">
        <v>21</v>
      </c>
      <c r="I5" s="5">
        <v>275</v>
      </c>
      <c r="J5" s="5">
        <v>230</v>
      </c>
      <c r="K5" s="11">
        <v>500</v>
      </c>
      <c r="L5" s="51"/>
    </row>
    <row r="6" spans="1:12" x14ac:dyDescent="0.3">
      <c r="A6" s="2">
        <v>9.2799999999999994</v>
      </c>
      <c r="B6" s="3"/>
      <c r="C6" s="2"/>
      <c r="D6" s="2"/>
      <c r="E6" s="3">
        <v>5810</v>
      </c>
      <c r="F6" s="3"/>
      <c r="G6" s="2"/>
      <c r="H6" s="3"/>
      <c r="I6" s="3"/>
      <c r="J6" s="3"/>
      <c r="K6" s="3"/>
      <c r="L6" s="4"/>
    </row>
    <row r="7" spans="1:12" x14ac:dyDescent="0.3">
      <c r="A7" s="2">
        <v>9.2799999999999994</v>
      </c>
      <c r="B7" s="3"/>
      <c r="C7" s="2"/>
      <c r="D7" s="2"/>
      <c r="E7" s="3">
        <v>6100</v>
      </c>
      <c r="F7" s="3"/>
      <c r="G7" s="2"/>
      <c r="H7" s="3"/>
      <c r="I7" s="3"/>
      <c r="J7" s="3"/>
      <c r="K7" s="3"/>
      <c r="L7" s="4"/>
    </row>
    <row r="8" spans="1:12" x14ac:dyDescent="0.3">
      <c r="A8" s="2">
        <v>9.2799999999999994</v>
      </c>
      <c r="B8" s="3"/>
      <c r="C8" s="2"/>
      <c r="D8" s="2">
        <v>4500</v>
      </c>
      <c r="E8" s="3"/>
      <c r="F8" s="3"/>
      <c r="G8" s="2"/>
      <c r="H8" s="3"/>
      <c r="I8" s="3"/>
      <c r="J8" s="3"/>
      <c r="K8" s="3"/>
      <c r="L8" s="4"/>
    </row>
    <row r="9" spans="1:12" x14ac:dyDescent="0.3">
      <c r="A9" s="2">
        <v>9.2799999999999994</v>
      </c>
      <c r="B9" s="3"/>
      <c r="C9" s="2"/>
      <c r="D9" s="2"/>
      <c r="E9" s="3"/>
      <c r="F9" s="3"/>
      <c r="G9" s="2">
        <v>760</v>
      </c>
      <c r="H9" s="3"/>
      <c r="I9" s="3"/>
      <c r="J9" s="3"/>
      <c r="K9" s="3"/>
      <c r="L9" s="4"/>
    </row>
    <row r="10" spans="1:12" x14ac:dyDescent="0.3">
      <c r="A10" s="2">
        <v>9.2799999999999994</v>
      </c>
      <c r="B10" s="3"/>
      <c r="C10" s="2">
        <v>1120</v>
      </c>
      <c r="D10" s="2"/>
      <c r="E10" s="3"/>
      <c r="F10" s="3"/>
      <c r="G10" s="2"/>
      <c r="H10" s="3"/>
      <c r="I10" s="3"/>
      <c r="J10" s="3"/>
      <c r="K10" s="3"/>
      <c r="L10" s="4"/>
    </row>
    <row r="11" spans="1:12" x14ac:dyDescent="0.3">
      <c r="A11" s="2">
        <v>9.2899999999999991</v>
      </c>
      <c r="B11" s="3"/>
      <c r="C11" s="2"/>
      <c r="D11" s="2"/>
      <c r="E11" s="3">
        <v>2100</v>
      </c>
      <c r="F11" s="3"/>
      <c r="G11" s="2"/>
      <c r="H11" s="3"/>
      <c r="I11" s="3"/>
      <c r="J11" s="3"/>
      <c r="K11" s="3"/>
      <c r="L11" s="4"/>
    </row>
    <row r="12" spans="1:12" x14ac:dyDescent="0.3">
      <c r="A12" s="2" t="s">
        <v>23</v>
      </c>
      <c r="B12" s="3">
        <f>SUM(B6:B11)</f>
        <v>0</v>
      </c>
      <c r="C12" s="3">
        <f t="shared" ref="C12:K12" si="0">SUM(C6:C11)</f>
        <v>1120</v>
      </c>
      <c r="D12" s="3">
        <f t="shared" si="0"/>
        <v>4500</v>
      </c>
      <c r="E12" s="3">
        <f t="shared" si="0"/>
        <v>14010</v>
      </c>
      <c r="F12" s="3">
        <f t="shared" si="0"/>
        <v>0</v>
      </c>
      <c r="G12" s="3">
        <f t="shared" si="0"/>
        <v>760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>SUM(B12:K12)</f>
        <v>20390</v>
      </c>
    </row>
    <row r="13" spans="1:12" x14ac:dyDescent="0.3">
      <c r="A13" s="7" t="s">
        <v>11</v>
      </c>
      <c r="B13" s="13">
        <f>B4*B12</f>
        <v>0</v>
      </c>
      <c r="C13" s="13">
        <f t="shared" ref="C13:K13" si="1">C4*C12</f>
        <v>1344000</v>
      </c>
      <c r="D13" s="13">
        <f t="shared" si="1"/>
        <v>949500</v>
      </c>
      <c r="E13" s="13">
        <f t="shared" si="1"/>
        <v>1443030</v>
      </c>
      <c r="F13" s="13">
        <f t="shared" si="1"/>
        <v>0</v>
      </c>
      <c r="G13" s="13">
        <f t="shared" si="1"/>
        <v>237880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>SUM(B13:K13)</f>
        <v>3974410</v>
      </c>
    </row>
    <row r="14" spans="1:12" x14ac:dyDescent="0.3">
      <c r="A14" s="6" t="s">
        <v>20</v>
      </c>
      <c r="B14" s="3"/>
      <c r="C14" s="6"/>
      <c r="D14" s="6" t="s">
        <v>22</v>
      </c>
      <c r="E14" s="3"/>
      <c r="F14" s="3"/>
      <c r="G14" s="6"/>
      <c r="H14" s="3"/>
      <c r="I14" s="3"/>
      <c r="J14" s="3"/>
      <c r="K14" s="3"/>
      <c r="L14" s="4"/>
    </row>
    <row r="15" spans="1:12" x14ac:dyDescent="0.3">
      <c r="A15" s="6" t="s">
        <v>21</v>
      </c>
      <c r="B15" s="3"/>
      <c r="C15" s="6"/>
      <c r="D15" s="6"/>
      <c r="E15" s="3">
        <v>6060</v>
      </c>
      <c r="F15" s="3"/>
      <c r="G15" s="6"/>
      <c r="H15" s="3"/>
      <c r="I15" s="3"/>
      <c r="J15" s="3"/>
      <c r="K15" s="3"/>
      <c r="L15" s="4"/>
    </row>
    <row r="16" spans="1:12" x14ac:dyDescent="0.3">
      <c r="A16" s="6" t="s">
        <v>21</v>
      </c>
      <c r="B16" s="3"/>
      <c r="C16" s="6"/>
      <c r="D16" s="6"/>
      <c r="E16" s="3"/>
      <c r="F16" s="3">
        <v>670</v>
      </c>
      <c r="G16" s="6"/>
      <c r="H16" s="3"/>
      <c r="I16" s="3"/>
      <c r="J16" s="3"/>
      <c r="K16" s="3"/>
      <c r="L16" s="4"/>
    </row>
    <row r="17" spans="1:12" x14ac:dyDescent="0.3">
      <c r="A17" s="2">
        <v>11.19</v>
      </c>
      <c r="B17" s="3">
        <v>910</v>
      </c>
      <c r="C17" s="2"/>
      <c r="D17" s="2"/>
      <c r="E17" s="3"/>
      <c r="F17" s="3"/>
      <c r="G17" s="2"/>
      <c r="H17" s="3"/>
      <c r="I17" s="3"/>
      <c r="J17" s="3"/>
      <c r="K17" s="3"/>
      <c r="L17" s="4"/>
    </row>
    <row r="18" spans="1:12" x14ac:dyDescent="0.3">
      <c r="A18" s="2">
        <v>11.19</v>
      </c>
      <c r="B18" s="3">
        <v>1910</v>
      </c>
      <c r="C18" s="2"/>
      <c r="D18" s="2"/>
      <c r="E18" s="3"/>
      <c r="F18" s="3"/>
      <c r="G18" s="2"/>
      <c r="H18" s="3"/>
      <c r="I18" s="3"/>
      <c r="J18" s="3"/>
      <c r="K18" s="3"/>
      <c r="L18" s="4"/>
    </row>
    <row r="19" spans="1:12" x14ac:dyDescent="0.3">
      <c r="A19" s="2">
        <v>11.23</v>
      </c>
      <c r="B19" s="3"/>
      <c r="C19" s="2"/>
      <c r="D19" s="2"/>
      <c r="E19" s="3">
        <v>3210</v>
      </c>
      <c r="F19" s="3"/>
      <c r="G19" s="2"/>
      <c r="H19" s="3"/>
      <c r="I19" s="3"/>
      <c r="J19" s="3"/>
      <c r="K19" s="3"/>
      <c r="L19" s="4"/>
    </row>
    <row r="20" spans="1:12" x14ac:dyDescent="0.3">
      <c r="A20" s="2">
        <v>12.14</v>
      </c>
      <c r="B20" s="3"/>
      <c r="C20" s="2"/>
      <c r="D20" s="2"/>
      <c r="E20" s="3"/>
      <c r="F20" s="3"/>
      <c r="G20" s="2"/>
      <c r="H20" s="3">
        <v>38190</v>
      </c>
      <c r="I20" s="3"/>
      <c r="J20" s="3"/>
      <c r="K20" s="3"/>
      <c r="L20" s="4"/>
    </row>
    <row r="21" spans="1:12" x14ac:dyDescent="0.3">
      <c r="A21" s="2">
        <v>12.14</v>
      </c>
      <c r="B21" s="3"/>
      <c r="C21" s="2"/>
      <c r="D21" s="2"/>
      <c r="E21" s="3"/>
      <c r="F21" s="3"/>
      <c r="G21" s="2"/>
      <c r="H21" s="3"/>
      <c r="I21" s="3">
        <v>6690</v>
      </c>
      <c r="J21" s="3"/>
      <c r="K21" s="3"/>
      <c r="L21" s="4"/>
    </row>
    <row r="22" spans="1:12" x14ac:dyDescent="0.3">
      <c r="A22" s="2">
        <v>12.27</v>
      </c>
      <c r="B22" s="3"/>
      <c r="C22" s="2"/>
      <c r="D22" s="2"/>
      <c r="E22" s="3">
        <v>3310</v>
      </c>
      <c r="F22" s="3"/>
      <c r="G22" s="2"/>
      <c r="H22" s="3"/>
      <c r="I22" s="3"/>
      <c r="J22" s="3"/>
      <c r="K22" s="3"/>
      <c r="L22" s="4"/>
    </row>
    <row r="23" spans="1:12" x14ac:dyDescent="0.3">
      <c r="A23" s="2">
        <v>12.28</v>
      </c>
      <c r="B23" s="3"/>
      <c r="C23" s="2"/>
      <c r="D23" s="2"/>
      <c r="E23" s="3"/>
      <c r="F23" s="3"/>
      <c r="G23" s="2"/>
      <c r="H23" s="3"/>
      <c r="I23" s="3"/>
      <c r="J23" s="3">
        <v>3790</v>
      </c>
      <c r="K23" s="3"/>
      <c r="L23" s="4"/>
    </row>
    <row r="24" spans="1:12" x14ac:dyDescent="0.3">
      <c r="A24" s="2" t="s">
        <v>24</v>
      </c>
      <c r="B24" s="3">
        <f>SUM(B14:B23)</f>
        <v>2820</v>
      </c>
      <c r="C24" s="3">
        <f t="shared" ref="C24:K24" si="2">SUM(C14:C23)</f>
        <v>0</v>
      </c>
      <c r="D24" s="3">
        <f t="shared" si="2"/>
        <v>0</v>
      </c>
      <c r="E24" s="3">
        <f t="shared" si="2"/>
        <v>12580</v>
      </c>
      <c r="F24" s="3">
        <f t="shared" si="2"/>
        <v>670</v>
      </c>
      <c r="G24" s="3">
        <f t="shared" si="2"/>
        <v>0</v>
      </c>
      <c r="H24" s="3">
        <f t="shared" si="2"/>
        <v>38190</v>
      </c>
      <c r="I24" s="3">
        <f t="shared" si="2"/>
        <v>6690</v>
      </c>
      <c r="J24" s="3">
        <f t="shared" si="2"/>
        <v>3790</v>
      </c>
      <c r="K24" s="3">
        <f t="shared" si="2"/>
        <v>0</v>
      </c>
      <c r="L24" s="3">
        <f>SUM(B24:K24)</f>
        <v>64740</v>
      </c>
    </row>
    <row r="25" spans="1:12" x14ac:dyDescent="0.3">
      <c r="A25" s="7" t="s">
        <v>11</v>
      </c>
      <c r="B25" s="13">
        <f>B5*B24</f>
        <v>1325400</v>
      </c>
      <c r="C25" s="13">
        <f t="shared" ref="C25:K25" si="3">C5*C24</f>
        <v>0</v>
      </c>
      <c r="D25" s="13">
        <f t="shared" si="3"/>
        <v>0</v>
      </c>
      <c r="E25" s="13">
        <f t="shared" si="3"/>
        <v>1899580</v>
      </c>
      <c r="F25" s="13">
        <f t="shared" si="3"/>
        <v>204350</v>
      </c>
      <c r="G25" s="13">
        <f t="shared" si="3"/>
        <v>0</v>
      </c>
      <c r="H25" s="13">
        <f t="shared" si="3"/>
        <v>801990</v>
      </c>
      <c r="I25" s="13">
        <f t="shared" si="3"/>
        <v>1839750</v>
      </c>
      <c r="J25" s="13">
        <f t="shared" si="3"/>
        <v>871700</v>
      </c>
      <c r="K25" s="13">
        <f t="shared" si="3"/>
        <v>0</v>
      </c>
      <c r="L25" s="9">
        <f>SUM(B25:K25)</f>
        <v>6942770</v>
      </c>
    </row>
    <row r="26" spans="1:12" x14ac:dyDescent="0.3">
      <c r="A26" s="5" t="s">
        <v>31</v>
      </c>
      <c r="B26" s="15">
        <f>SUM(B12+B24)</f>
        <v>2820</v>
      </c>
      <c r="C26" s="15">
        <f t="shared" ref="C26:L27" si="4">SUM(C12+C24)</f>
        <v>1120</v>
      </c>
      <c r="D26" s="15">
        <f t="shared" si="4"/>
        <v>4500</v>
      </c>
      <c r="E26" s="15">
        <f t="shared" si="4"/>
        <v>26590</v>
      </c>
      <c r="F26" s="15">
        <f t="shared" si="4"/>
        <v>670</v>
      </c>
      <c r="G26" s="15">
        <f t="shared" si="4"/>
        <v>760</v>
      </c>
      <c r="H26" s="15">
        <f t="shared" si="4"/>
        <v>38190</v>
      </c>
      <c r="I26" s="15">
        <f t="shared" si="4"/>
        <v>6690</v>
      </c>
      <c r="J26" s="15">
        <f t="shared" si="4"/>
        <v>3790</v>
      </c>
      <c r="K26" s="15">
        <f t="shared" si="4"/>
        <v>0</v>
      </c>
      <c r="L26" s="16">
        <f t="shared" si="4"/>
        <v>85130</v>
      </c>
    </row>
    <row r="27" spans="1:12" x14ac:dyDescent="0.3">
      <c r="A27" s="5" t="s">
        <v>32</v>
      </c>
      <c r="B27" s="14">
        <f>SUM(B13+B25)</f>
        <v>1325400</v>
      </c>
      <c r="C27" s="14">
        <f t="shared" si="4"/>
        <v>1344000</v>
      </c>
      <c r="D27" s="14">
        <f t="shared" si="4"/>
        <v>949500</v>
      </c>
      <c r="E27" s="14">
        <f t="shared" si="4"/>
        <v>3342610</v>
      </c>
      <c r="F27" s="14">
        <f t="shared" si="4"/>
        <v>204350</v>
      </c>
      <c r="G27" s="14">
        <f t="shared" si="4"/>
        <v>237880</v>
      </c>
      <c r="H27" s="14">
        <f t="shared" si="4"/>
        <v>801990</v>
      </c>
      <c r="I27" s="14">
        <f t="shared" si="4"/>
        <v>1839750</v>
      </c>
      <c r="J27" s="14">
        <f t="shared" si="4"/>
        <v>871700</v>
      </c>
      <c r="K27" s="14">
        <f t="shared" si="4"/>
        <v>0</v>
      </c>
      <c r="L27" s="17">
        <f t="shared" si="4"/>
        <v>10917180</v>
      </c>
    </row>
  </sheetData>
  <mergeCells count="3">
    <mergeCell ref="A1:L1"/>
    <mergeCell ref="A2:L2"/>
    <mergeCell ref="L3:L5"/>
  </mergeCells>
  <phoneticPr fontId="2" type="noConversion"/>
  <pageMargins left="0.70866141732283472" right="0.70866141732283472" top="0.74803149606299213" bottom="0.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"/>
  <sheetViews>
    <sheetView workbookViewId="0">
      <selection activeCell="D20" sqref="D20"/>
    </sheetView>
  </sheetViews>
  <sheetFormatPr defaultRowHeight="16.5" x14ac:dyDescent="0.3"/>
  <cols>
    <col min="2" max="2" width="10.75" customWidth="1"/>
    <col min="3" max="3" width="9.625" customWidth="1"/>
    <col min="4" max="4" width="10.75" customWidth="1"/>
    <col min="5" max="5" width="9.5" customWidth="1"/>
    <col min="6" max="6" width="10.125" customWidth="1"/>
    <col min="7" max="7" width="9.375" customWidth="1"/>
    <col min="8" max="8" width="8.25" customWidth="1"/>
    <col min="9" max="9" width="10.25" customWidth="1"/>
    <col min="10" max="11" width="10.125" customWidth="1"/>
    <col min="12" max="12" width="9" customWidth="1"/>
    <col min="13" max="13" width="10.75" customWidth="1"/>
  </cols>
  <sheetData>
    <row r="1" spans="1:13" ht="31.5" x14ac:dyDescent="0.3">
      <c r="B1" s="53" t="s">
        <v>75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3">
      <c r="B2" s="58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2.25" customHeight="1" x14ac:dyDescent="0.3">
      <c r="A3" s="59" t="s">
        <v>37</v>
      </c>
      <c r="B3" s="59"/>
      <c r="C3" s="19" t="s">
        <v>38</v>
      </c>
      <c r="D3" s="19" t="s">
        <v>19</v>
      </c>
      <c r="E3" s="19" t="s">
        <v>17</v>
      </c>
      <c r="F3" s="19" t="s">
        <v>39</v>
      </c>
      <c r="G3" s="19" t="s">
        <v>40</v>
      </c>
      <c r="H3" s="19" t="s">
        <v>41</v>
      </c>
      <c r="I3" s="19" t="s">
        <v>42</v>
      </c>
      <c r="J3" s="19" t="s">
        <v>43</v>
      </c>
      <c r="K3" s="20" t="s">
        <v>44</v>
      </c>
      <c r="L3" s="19" t="s">
        <v>45</v>
      </c>
      <c r="M3" s="19" t="s">
        <v>50</v>
      </c>
    </row>
    <row r="4" spans="1:13" ht="32.25" customHeight="1" x14ac:dyDescent="0.3">
      <c r="A4" s="60" t="s">
        <v>46</v>
      </c>
      <c r="B4" s="21" t="s">
        <v>47</v>
      </c>
      <c r="C4" s="18">
        <f>'2010년 9월~12월까지'!B26</f>
        <v>2820</v>
      </c>
      <c r="D4" s="18">
        <f>'2010년 9월~12월까지'!C26</f>
        <v>1120</v>
      </c>
      <c r="E4" s="18">
        <f>'2010년 9월~12월까지'!D26</f>
        <v>4500</v>
      </c>
      <c r="F4" s="18">
        <f>'2010년 9월~12월까지'!E26</f>
        <v>26590</v>
      </c>
      <c r="G4" s="18">
        <f>'2010년 9월~12월까지'!F26</f>
        <v>670</v>
      </c>
      <c r="H4" s="18">
        <f>'2010년 9월~12월까지'!G26</f>
        <v>760</v>
      </c>
      <c r="I4" s="18">
        <f>'2010년 9월~12월까지'!H26</f>
        <v>38190</v>
      </c>
      <c r="J4" s="18">
        <f>'2010년 9월~12월까지'!I26</f>
        <v>6690</v>
      </c>
      <c r="K4" s="18">
        <f>'2010년 9월~12월까지'!J26</f>
        <v>3790</v>
      </c>
      <c r="L4" s="18">
        <f>'2010년 9월~12월까지'!K26</f>
        <v>0</v>
      </c>
      <c r="M4" s="22">
        <f>'2010년 9월~12월까지'!L26</f>
        <v>85130</v>
      </c>
    </row>
    <row r="5" spans="1:13" ht="32.25" customHeight="1" x14ac:dyDescent="0.3">
      <c r="A5" s="60"/>
      <c r="B5" s="21" t="s">
        <v>48</v>
      </c>
      <c r="C5" s="18">
        <f>'2010년 9월~12월까지'!B27</f>
        <v>1325400</v>
      </c>
      <c r="D5" s="18">
        <f>'2010년 9월~12월까지'!C27</f>
        <v>1344000</v>
      </c>
      <c r="E5" s="18">
        <f>'2010년 9월~12월까지'!D27</f>
        <v>949500</v>
      </c>
      <c r="F5" s="18">
        <f>'2010년 9월~12월까지'!E27</f>
        <v>3342610</v>
      </c>
      <c r="G5" s="18">
        <f>'2010년 9월~12월까지'!F27</f>
        <v>204350</v>
      </c>
      <c r="H5" s="18">
        <f>'2010년 9월~12월까지'!G27</f>
        <v>237880</v>
      </c>
      <c r="I5" s="18">
        <f>'2010년 9월~12월까지'!H27</f>
        <v>801990</v>
      </c>
      <c r="J5" s="18">
        <f>'2010년 9월~12월까지'!I27</f>
        <v>1839750</v>
      </c>
      <c r="K5" s="18">
        <f>'2010년 9월~12월까지'!J27</f>
        <v>871700</v>
      </c>
      <c r="L5" s="18">
        <f>'2010년 9월~12월까지'!K27</f>
        <v>0</v>
      </c>
      <c r="M5" s="22">
        <f>'2010년 9월~12월까지'!L27</f>
        <v>10917180</v>
      </c>
    </row>
    <row r="6" spans="1:13" ht="32.25" customHeight="1" x14ac:dyDescent="0.3">
      <c r="A6" s="60" t="s">
        <v>49</v>
      </c>
      <c r="B6" s="21" t="s">
        <v>47</v>
      </c>
      <c r="C6" s="18">
        <f>'2011년 9월까지'!B53</f>
        <v>9750</v>
      </c>
      <c r="D6" s="18">
        <f>'2011년 9월까지'!C53</f>
        <v>4320</v>
      </c>
      <c r="E6" s="18">
        <f>'2011년 9월까지'!D53</f>
        <v>13080</v>
      </c>
      <c r="F6" s="18">
        <f>'2011년 9월까지'!E53</f>
        <v>32150</v>
      </c>
      <c r="G6" s="18">
        <f>'2011년 9월까지'!F53</f>
        <v>4050</v>
      </c>
      <c r="H6" s="18">
        <f>'2011년 9월까지'!G53</f>
        <v>0</v>
      </c>
      <c r="I6" s="18">
        <f>'2011년 9월까지'!H53</f>
        <v>88110</v>
      </c>
      <c r="J6" s="18">
        <f>'2011년 9월까지'!I53</f>
        <v>24290</v>
      </c>
      <c r="K6" s="18">
        <f>'2011년 9월까지'!J53</f>
        <v>24560</v>
      </c>
      <c r="L6" s="18">
        <f>'2011년 9월까지'!K53</f>
        <v>7040</v>
      </c>
      <c r="M6" s="18">
        <f>'2011년 9월까지'!L53</f>
        <v>207350</v>
      </c>
    </row>
    <row r="7" spans="1:13" ht="32.25" customHeight="1" x14ac:dyDescent="0.3">
      <c r="A7" s="60"/>
      <c r="B7" s="21" t="s">
        <v>48</v>
      </c>
      <c r="C7" s="18">
        <f>'2011년 9월까지'!B54</f>
        <v>4582500</v>
      </c>
      <c r="D7" s="18">
        <f>'2011년 9월까지'!C54</f>
        <v>5875200</v>
      </c>
      <c r="E7" s="18">
        <f>'2011년 9월까지'!D54</f>
        <v>4054800</v>
      </c>
      <c r="F7" s="18">
        <f>'2011년 9월까지'!E54</f>
        <v>4854650</v>
      </c>
      <c r="G7" s="18">
        <f>'2011년 9월까지'!F54</f>
        <v>1235250</v>
      </c>
      <c r="H7" s="18">
        <f>'2011년 9월까지'!G54</f>
        <v>0</v>
      </c>
      <c r="I7" s="18">
        <f>'2011년 9월까지'!H54</f>
        <v>1850310</v>
      </c>
      <c r="J7" s="18">
        <f>'2011년 9월까지'!I54</f>
        <v>6679750</v>
      </c>
      <c r="K7" s="18">
        <f>'2011년 9월까지'!J54</f>
        <v>5648800</v>
      </c>
      <c r="L7" s="18">
        <f>'2011년 9월까지'!K54</f>
        <v>3520000</v>
      </c>
      <c r="M7" s="18">
        <f>'2011년 9월까지'!L54</f>
        <v>38301260</v>
      </c>
    </row>
    <row r="8" spans="1:13" ht="32.25" customHeight="1" x14ac:dyDescent="0.3">
      <c r="A8" s="57" t="s">
        <v>36</v>
      </c>
      <c r="B8" s="29" t="s">
        <v>47</v>
      </c>
      <c r="C8" s="27">
        <f>SUM(C4+C6)</f>
        <v>12570</v>
      </c>
      <c r="D8" s="27">
        <f t="shared" ref="D8:M8" si="0">SUM(D4+D6)</f>
        <v>5440</v>
      </c>
      <c r="E8" s="27">
        <f t="shared" si="0"/>
        <v>17580</v>
      </c>
      <c r="F8" s="27">
        <f t="shared" si="0"/>
        <v>58740</v>
      </c>
      <c r="G8" s="27">
        <f t="shared" si="0"/>
        <v>4720</v>
      </c>
      <c r="H8" s="27">
        <f t="shared" si="0"/>
        <v>760</v>
      </c>
      <c r="I8" s="27">
        <f t="shared" si="0"/>
        <v>126300</v>
      </c>
      <c r="J8" s="27">
        <f t="shared" si="0"/>
        <v>30980</v>
      </c>
      <c r="K8" s="27">
        <f t="shared" si="0"/>
        <v>28350</v>
      </c>
      <c r="L8" s="27">
        <f t="shared" si="0"/>
        <v>7040</v>
      </c>
      <c r="M8" s="23">
        <f t="shared" si="0"/>
        <v>292480</v>
      </c>
    </row>
    <row r="9" spans="1:13" ht="32.25" customHeight="1" x14ac:dyDescent="0.3">
      <c r="A9" s="57"/>
      <c r="B9" s="29" t="s">
        <v>48</v>
      </c>
      <c r="C9" s="27">
        <f>SUM(C5+C7)</f>
        <v>5907900</v>
      </c>
      <c r="D9" s="27">
        <f t="shared" ref="D9:K9" si="1">SUM(D5+D7)</f>
        <v>7219200</v>
      </c>
      <c r="E9" s="27">
        <f t="shared" si="1"/>
        <v>5004300</v>
      </c>
      <c r="F9" s="27">
        <f t="shared" si="1"/>
        <v>8197260</v>
      </c>
      <c r="G9" s="27">
        <f t="shared" si="1"/>
        <v>1439600</v>
      </c>
      <c r="H9" s="27">
        <f t="shared" si="1"/>
        <v>237880</v>
      </c>
      <c r="I9" s="27">
        <f t="shared" si="1"/>
        <v>2652300</v>
      </c>
      <c r="J9" s="27">
        <f t="shared" si="1"/>
        <v>8519500</v>
      </c>
      <c r="K9" s="27">
        <f t="shared" si="1"/>
        <v>6520500</v>
      </c>
      <c r="L9" s="27">
        <f>SUM(L5+L7)</f>
        <v>3520000</v>
      </c>
      <c r="M9" s="23">
        <f>SUM(M5+M7)</f>
        <v>49218440</v>
      </c>
    </row>
    <row r="10" spans="1:13" ht="32.25" customHeight="1" x14ac:dyDescent="0.3">
      <c r="A10" s="55" t="s">
        <v>54</v>
      </c>
      <c r="B10" s="56"/>
      <c r="C10" s="28" t="s">
        <v>55</v>
      </c>
      <c r="D10" s="28" t="s">
        <v>56</v>
      </c>
      <c r="E10" s="28" t="s">
        <v>55</v>
      </c>
      <c r="F10" s="28" t="s">
        <v>57</v>
      </c>
      <c r="G10" s="28" t="s">
        <v>57</v>
      </c>
      <c r="H10" s="28" t="s">
        <v>57</v>
      </c>
      <c r="I10" s="28" t="s">
        <v>56</v>
      </c>
      <c r="J10" s="28" t="s">
        <v>56</v>
      </c>
      <c r="K10" s="28" t="s">
        <v>56</v>
      </c>
      <c r="L10" s="28" t="s">
        <v>58</v>
      </c>
      <c r="M10" s="28" t="s">
        <v>59</v>
      </c>
    </row>
  </sheetData>
  <mergeCells count="7">
    <mergeCell ref="A10:B10"/>
    <mergeCell ref="A8:A9"/>
    <mergeCell ref="B2:M2"/>
    <mergeCell ref="B1:M1"/>
    <mergeCell ref="A3:B3"/>
    <mergeCell ref="A4:A5"/>
    <mergeCell ref="A6:A7"/>
  </mergeCells>
  <phoneticPr fontId="2" type="noConversion"/>
  <pageMargins left="0.53" right="0.18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"/>
  <sheetViews>
    <sheetView workbookViewId="0">
      <selection activeCell="I12" sqref="I12"/>
    </sheetView>
  </sheetViews>
  <sheetFormatPr defaultRowHeight="16.5" x14ac:dyDescent="0.3"/>
  <cols>
    <col min="2" max="2" width="10.75" customWidth="1"/>
    <col min="3" max="3" width="9.625" customWidth="1"/>
    <col min="4" max="4" width="10.75" customWidth="1"/>
    <col min="5" max="5" width="9.5" customWidth="1"/>
    <col min="6" max="6" width="10.125" customWidth="1"/>
    <col min="7" max="7" width="9.375" customWidth="1"/>
    <col min="8" max="8" width="8.25" customWidth="1"/>
    <col min="9" max="9" width="10.25" customWidth="1"/>
    <col min="10" max="11" width="10.125" customWidth="1"/>
    <col min="12" max="12" width="9" customWidth="1"/>
    <col min="13" max="13" width="10.75" customWidth="1"/>
  </cols>
  <sheetData>
    <row r="1" spans="1:13" ht="31.5" x14ac:dyDescent="0.3">
      <c r="B1" s="53" t="s">
        <v>71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x14ac:dyDescent="0.3">
      <c r="B2" s="58" t="s">
        <v>35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32.25" customHeight="1" x14ac:dyDescent="0.3">
      <c r="A3" s="59" t="s">
        <v>37</v>
      </c>
      <c r="B3" s="59"/>
      <c r="C3" s="33" t="s">
        <v>3</v>
      </c>
      <c r="D3" s="33" t="s">
        <v>19</v>
      </c>
      <c r="E3" s="33" t="s">
        <v>17</v>
      </c>
      <c r="F3" s="33" t="s">
        <v>5</v>
      </c>
      <c r="G3" s="33" t="s">
        <v>6</v>
      </c>
      <c r="H3" s="33" t="s">
        <v>18</v>
      </c>
      <c r="I3" s="33" t="s">
        <v>4</v>
      </c>
      <c r="J3" s="33" t="s">
        <v>1</v>
      </c>
      <c r="K3" s="20" t="s">
        <v>44</v>
      </c>
      <c r="L3" s="33" t="s">
        <v>13</v>
      </c>
      <c r="M3" s="33" t="s">
        <v>50</v>
      </c>
    </row>
    <row r="4" spans="1:13" ht="32.25" customHeight="1" x14ac:dyDescent="0.3">
      <c r="A4" s="61" t="s">
        <v>73</v>
      </c>
      <c r="B4" s="34" t="s">
        <v>47</v>
      </c>
      <c r="C4" s="18">
        <f>'2010년 9월~12월까지'!B24</f>
        <v>2820</v>
      </c>
      <c r="D4" s="18">
        <f>'2010년 9월~12월까지'!C24</f>
        <v>0</v>
      </c>
      <c r="E4" s="18">
        <f>'2010년 9월~12월까지'!D24</f>
        <v>0</v>
      </c>
      <c r="F4" s="18">
        <f>'2010년 9월~12월까지'!E24</f>
        <v>12580</v>
      </c>
      <c r="G4" s="18">
        <f>'2010년 9월~12월까지'!F24</f>
        <v>670</v>
      </c>
      <c r="H4" s="18">
        <f>'2010년 9월~12월까지'!G24</f>
        <v>0</v>
      </c>
      <c r="I4" s="18">
        <f>'2010년 9월~12월까지'!H24</f>
        <v>38190</v>
      </c>
      <c r="J4" s="18">
        <f>'2010년 9월~12월까지'!I24</f>
        <v>6690</v>
      </c>
      <c r="K4" s="18">
        <f>'2010년 9월~12월까지'!J24</f>
        <v>3790</v>
      </c>
      <c r="L4" s="18">
        <f>'2010년 9월~12월까지'!K24</f>
        <v>0</v>
      </c>
      <c r="M4" s="18">
        <f>'2010년 9월~12월까지'!L24</f>
        <v>64740</v>
      </c>
    </row>
    <row r="5" spans="1:13" ht="32.25" customHeight="1" x14ac:dyDescent="0.3">
      <c r="A5" s="60"/>
      <c r="B5" s="34" t="s">
        <v>48</v>
      </c>
      <c r="C5" s="18">
        <f>'2010년 9월~12월까지'!B25</f>
        <v>1325400</v>
      </c>
      <c r="D5" s="18">
        <f>'2010년 9월~12월까지'!C25</f>
        <v>0</v>
      </c>
      <c r="E5" s="18">
        <f>'2010년 9월~12월까지'!D25</f>
        <v>0</v>
      </c>
      <c r="F5" s="18">
        <f>'2010년 9월~12월까지'!E25</f>
        <v>1899580</v>
      </c>
      <c r="G5" s="18">
        <f>'2010년 9월~12월까지'!F25</f>
        <v>204350</v>
      </c>
      <c r="H5" s="18">
        <f>'2010년 9월~12월까지'!G25</f>
        <v>0</v>
      </c>
      <c r="I5" s="18">
        <f>'2010년 9월~12월까지'!H25</f>
        <v>801990</v>
      </c>
      <c r="J5" s="18">
        <f>'2010년 9월~12월까지'!I25</f>
        <v>1839750</v>
      </c>
      <c r="K5" s="18">
        <f>'2010년 9월~12월까지'!J25</f>
        <v>871700</v>
      </c>
      <c r="L5" s="18">
        <f>'2010년 9월~12월까지'!K25</f>
        <v>0</v>
      </c>
      <c r="M5" s="18">
        <f>'2010년 9월~12월까지'!L25</f>
        <v>6942770</v>
      </c>
    </row>
    <row r="6" spans="1:13" ht="32.25" customHeight="1" x14ac:dyDescent="0.3">
      <c r="A6" s="61" t="s">
        <v>74</v>
      </c>
      <c r="B6" s="34" t="s">
        <v>47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</row>
    <row r="7" spans="1:13" ht="32.25" customHeight="1" x14ac:dyDescent="0.3">
      <c r="A7" s="60"/>
      <c r="B7" s="34" t="s">
        <v>48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 t="e">
        <f>#REF!</f>
        <v>#REF!</v>
      </c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</row>
    <row r="8" spans="1:13" ht="32.25" customHeight="1" x14ac:dyDescent="0.3">
      <c r="A8" s="57" t="s">
        <v>36</v>
      </c>
      <c r="B8" s="32" t="s">
        <v>47</v>
      </c>
      <c r="C8" s="27" t="e">
        <f>SUM(C4+C6)</f>
        <v>#REF!</v>
      </c>
      <c r="D8" s="27" t="e">
        <f t="shared" ref="D8:M9" si="0">SUM(D4+D6)</f>
        <v>#REF!</v>
      </c>
      <c r="E8" s="27" t="e">
        <f t="shared" si="0"/>
        <v>#REF!</v>
      </c>
      <c r="F8" s="27" t="e">
        <f t="shared" si="0"/>
        <v>#REF!</v>
      </c>
      <c r="G8" s="27" t="e">
        <f t="shared" si="0"/>
        <v>#REF!</v>
      </c>
      <c r="H8" s="27" t="e">
        <f t="shared" si="0"/>
        <v>#REF!</v>
      </c>
      <c r="I8" s="27" t="e">
        <f t="shared" si="0"/>
        <v>#REF!</v>
      </c>
      <c r="J8" s="27" t="e">
        <f t="shared" si="0"/>
        <v>#REF!</v>
      </c>
      <c r="K8" s="27" t="e">
        <f t="shared" si="0"/>
        <v>#REF!</v>
      </c>
      <c r="L8" s="27" t="e">
        <f t="shared" si="0"/>
        <v>#REF!</v>
      </c>
      <c r="M8" s="23" t="e">
        <f t="shared" si="0"/>
        <v>#REF!</v>
      </c>
    </row>
    <row r="9" spans="1:13" ht="32.25" customHeight="1" x14ac:dyDescent="0.3">
      <c r="A9" s="57"/>
      <c r="B9" s="32" t="s">
        <v>48</v>
      </c>
      <c r="C9" s="27" t="e">
        <f>SUM(C5+C7)</f>
        <v>#REF!</v>
      </c>
      <c r="D9" s="27" t="e">
        <f t="shared" si="0"/>
        <v>#REF!</v>
      </c>
      <c r="E9" s="27" t="e">
        <f t="shared" si="0"/>
        <v>#REF!</v>
      </c>
      <c r="F9" s="27" t="e">
        <f t="shared" si="0"/>
        <v>#REF!</v>
      </c>
      <c r="G9" s="27" t="e">
        <f t="shared" si="0"/>
        <v>#REF!</v>
      </c>
      <c r="H9" s="27" t="e">
        <f t="shared" si="0"/>
        <v>#REF!</v>
      </c>
      <c r="I9" s="27" t="e">
        <f t="shared" si="0"/>
        <v>#REF!</v>
      </c>
      <c r="J9" s="27" t="e">
        <f t="shared" si="0"/>
        <v>#REF!</v>
      </c>
      <c r="K9" s="27" t="e">
        <f t="shared" si="0"/>
        <v>#REF!</v>
      </c>
      <c r="L9" s="27" t="e">
        <f>SUM(L5+L7)</f>
        <v>#REF!</v>
      </c>
      <c r="M9" s="23" t="e">
        <f>SUM(M5+M7)</f>
        <v>#REF!</v>
      </c>
    </row>
    <row r="10" spans="1:13" ht="32.25" customHeight="1" x14ac:dyDescent="0.3">
      <c r="A10" s="55" t="s">
        <v>54</v>
      </c>
      <c r="B10" s="56"/>
      <c r="C10" s="28" t="s">
        <v>55</v>
      </c>
      <c r="D10" s="28" t="s">
        <v>56</v>
      </c>
      <c r="E10" s="28" t="s">
        <v>55</v>
      </c>
      <c r="F10" s="28" t="s">
        <v>57</v>
      </c>
      <c r="G10" s="28" t="s">
        <v>57</v>
      </c>
      <c r="H10" s="28" t="s">
        <v>57</v>
      </c>
      <c r="I10" s="28" t="s">
        <v>56</v>
      </c>
      <c r="J10" s="28" t="s">
        <v>56</v>
      </c>
      <c r="K10" s="28" t="s">
        <v>56</v>
      </c>
      <c r="L10" s="28" t="s">
        <v>58</v>
      </c>
      <c r="M10" s="28" t="s">
        <v>59</v>
      </c>
    </row>
  </sheetData>
  <mergeCells count="7">
    <mergeCell ref="A10:B10"/>
    <mergeCell ref="B1:M1"/>
    <mergeCell ref="B2:M2"/>
    <mergeCell ref="A3:B3"/>
    <mergeCell ref="A4:A5"/>
    <mergeCell ref="A6:A7"/>
    <mergeCell ref="A8:A9"/>
  </mergeCells>
  <phoneticPr fontId="4" type="noConversion"/>
  <pageMargins left="0.53" right="0.18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"/>
  <sheetViews>
    <sheetView tabSelected="1" workbookViewId="0">
      <selection activeCell="I9" sqref="I9"/>
    </sheetView>
  </sheetViews>
  <sheetFormatPr defaultRowHeight="16.5" x14ac:dyDescent="0.3"/>
  <cols>
    <col min="1" max="3" width="24.75" customWidth="1"/>
    <col min="4" max="4" width="12.25" customWidth="1"/>
  </cols>
  <sheetData>
    <row r="1" spans="1:4" ht="34.5" customHeight="1" x14ac:dyDescent="0.3">
      <c r="A1" s="62" t="s">
        <v>85</v>
      </c>
      <c r="B1" s="62"/>
      <c r="C1" s="62"/>
      <c r="D1" s="62"/>
    </row>
    <row r="2" spans="1:4" ht="21.75" customHeight="1" thickBot="1" x14ac:dyDescent="0.35">
      <c r="A2" s="63" t="s">
        <v>81</v>
      </c>
      <c r="B2" s="63"/>
      <c r="C2" s="63"/>
      <c r="D2" s="63"/>
    </row>
    <row r="3" spans="1:4" ht="36.75" customHeight="1" thickBot="1" x14ac:dyDescent="0.35">
      <c r="A3" s="44" t="s">
        <v>76</v>
      </c>
      <c r="B3" s="45" t="s">
        <v>82</v>
      </c>
      <c r="C3" s="45" t="s">
        <v>80</v>
      </c>
      <c r="D3" s="46" t="s">
        <v>83</v>
      </c>
    </row>
    <row r="4" spans="1:4" ht="36.75" customHeight="1" thickTop="1" x14ac:dyDescent="0.3">
      <c r="A4" s="41" t="s">
        <v>66</v>
      </c>
      <c r="B4" s="42">
        <v>11320</v>
      </c>
      <c r="C4" s="42">
        <v>1765920</v>
      </c>
      <c r="D4" s="43"/>
    </row>
    <row r="5" spans="1:4" ht="36.75" customHeight="1" x14ac:dyDescent="0.3">
      <c r="A5" s="36" t="s">
        <v>67</v>
      </c>
      <c r="B5" s="35">
        <v>9720</v>
      </c>
      <c r="C5" s="35">
        <v>10926500</v>
      </c>
      <c r="D5" s="37"/>
    </row>
    <row r="6" spans="1:4" ht="36.75" customHeight="1" x14ac:dyDescent="0.3">
      <c r="A6" s="36" t="s">
        <v>68</v>
      </c>
      <c r="B6" s="35">
        <v>30160</v>
      </c>
      <c r="C6" s="35">
        <v>5612200</v>
      </c>
      <c r="D6" s="37"/>
    </row>
    <row r="7" spans="1:4" ht="36.75" customHeight="1" x14ac:dyDescent="0.3">
      <c r="A7" s="36" t="s">
        <v>77</v>
      </c>
      <c r="B7" s="35">
        <v>26930</v>
      </c>
      <c r="C7" s="35">
        <v>2682320</v>
      </c>
      <c r="D7" s="37"/>
    </row>
    <row r="8" spans="1:4" ht="36.75" customHeight="1" x14ac:dyDescent="0.3">
      <c r="A8" s="36" t="s">
        <v>88</v>
      </c>
      <c r="B8" s="35">
        <v>63690</v>
      </c>
      <c r="C8" s="35">
        <v>700590</v>
      </c>
      <c r="D8" s="37"/>
    </row>
    <row r="9" spans="1:4" ht="36.75" customHeight="1" x14ac:dyDescent="0.3">
      <c r="A9" s="36" t="s">
        <v>84</v>
      </c>
      <c r="B9" s="35">
        <v>4250</v>
      </c>
      <c r="C9" s="35">
        <v>0</v>
      </c>
      <c r="D9" s="37"/>
    </row>
    <row r="10" spans="1:4" ht="36.75" customHeight="1" x14ac:dyDescent="0.3">
      <c r="A10" s="36" t="s">
        <v>69</v>
      </c>
      <c r="B10" s="35">
        <v>11760</v>
      </c>
      <c r="C10" s="35">
        <v>2587200</v>
      </c>
      <c r="D10" s="37"/>
    </row>
    <row r="11" spans="1:4" ht="36.75" customHeight="1" x14ac:dyDescent="0.3">
      <c r="A11" s="36" t="s">
        <v>86</v>
      </c>
      <c r="B11" s="35">
        <v>52580</v>
      </c>
      <c r="C11" s="35">
        <v>12361200</v>
      </c>
      <c r="D11" s="37"/>
    </row>
    <row r="12" spans="1:4" ht="36.75" customHeight="1" x14ac:dyDescent="0.3">
      <c r="A12" s="36" t="s">
        <v>78</v>
      </c>
      <c r="B12" s="35">
        <v>27350</v>
      </c>
      <c r="C12" s="35">
        <v>4102500</v>
      </c>
      <c r="D12" s="37"/>
    </row>
    <row r="13" spans="1:4" ht="36.75" customHeight="1" x14ac:dyDescent="0.3">
      <c r="A13" s="36" t="s">
        <v>70</v>
      </c>
      <c r="B13" s="35">
        <v>14270</v>
      </c>
      <c r="C13" s="35">
        <v>7991200</v>
      </c>
      <c r="D13" s="37"/>
    </row>
    <row r="14" spans="1:4" ht="36.75" customHeight="1" x14ac:dyDescent="0.3">
      <c r="A14" s="47" t="s">
        <v>87</v>
      </c>
      <c r="B14" s="48">
        <v>1140</v>
      </c>
      <c r="C14" s="48">
        <v>1233000</v>
      </c>
      <c r="D14" s="49"/>
    </row>
    <row r="15" spans="1:4" ht="36.75" customHeight="1" x14ac:dyDescent="0.3">
      <c r="A15" s="47" t="s">
        <v>89</v>
      </c>
      <c r="B15" s="48">
        <v>2830</v>
      </c>
      <c r="C15" s="48">
        <v>1093000</v>
      </c>
      <c r="D15" s="49"/>
    </row>
    <row r="16" spans="1:4" ht="36.75" customHeight="1" thickBot="1" x14ac:dyDescent="0.35">
      <c r="A16" s="38" t="s">
        <v>79</v>
      </c>
      <c r="B16" s="39"/>
      <c r="C16" s="39">
        <f>SUM(C4:C15)</f>
        <v>51055630</v>
      </c>
      <c r="D16" s="40"/>
    </row>
  </sheetData>
  <mergeCells count="2">
    <mergeCell ref="A1:D1"/>
    <mergeCell ref="A2:D2"/>
  </mergeCells>
  <phoneticPr fontId="1" type="noConversion"/>
  <pageMargins left="0.43307086614173229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D13" sqref="D13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2011년 9월까지</vt:lpstr>
      <vt:lpstr>2010년 9월~12월까지</vt:lpstr>
      <vt:lpstr>품목별합계</vt:lpstr>
      <vt:lpstr>품목별합계(2010년 10월부터)</vt:lpstr>
      <vt:lpstr>Sheet2</vt:lpstr>
      <vt:lpstr>Sheet3</vt:lpstr>
      <vt:lpstr>'2011년 9월까지'!Print_Titles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2014-05-27T06:44:34Z</cp:lastPrinted>
  <dcterms:created xsi:type="dcterms:W3CDTF">2011-02-15T00:20:12Z</dcterms:created>
  <dcterms:modified xsi:type="dcterms:W3CDTF">2020-02-10T10:50:15Z</dcterms:modified>
</cp:coreProperties>
</file>